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RESULTADO" sheetId="1" r:id="rId1"/>
    <sheet name="APROVADOS" sheetId="2" r:id="rId2"/>
    <sheet name="DESCLASSIFICADO" sheetId="4" r:id="rId3"/>
    <sheet name="NÃO COMPARECEU" sheetId="3" r:id="rId4"/>
    <sheet name="REPROVADOS" sheetId="5" r:id="rId5"/>
  </sheets>
  <definedNames>
    <definedName name="_xlnm._FilterDatabase" localSheetId="1" hidden="1">APROVADOS!$A$2:$J$25</definedName>
    <definedName name="_xlnm._FilterDatabase" localSheetId="2" hidden="1">DESCLASSIFICADO!$A$1:$J$1</definedName>
    <definedName name="_xlnm._FilterDatabase" localSheetId="3" hidden="1">'NÃO COMPARECEU'!$A$1:$J$19</definedName>
    <definedName name="_xlnm._FilterDatabase" localSheetId="0" hidden="1">RESULTADO!$A$2:$J$63</definedName>
  </definedNames>
  <calcPr calcId="124519"/>
</workbook>
</file>

<file path=xl/calcChain.xml><?xml version="1.0" encoding="utf-8"?>
<calcChain xmlns="http://schemas.openxmlformats.org/spreadsheetml/2006/main">
  <c r="H4" i="5"/>
  <c r="G4"/>
  <c r="G3"/>
  <c r="H3" s="1"/>
  <c r="G24" i="2"/>
  <c r="H24" s="1"/>
  <c r="G25"/>
  <c r="H25" s="1"/>
  <c r="G23"/>
  <c r="H23" s="1"/>
  <c r="G21"/>
  <c r="H21" s="1"/>
  <c r="G22"/>
  <c r="H22" s="1"/>
  <c r="G20"/>
  <c r="H20" s="1"/>
  <c r="G19"/>
  <c r="H19" s="1"/>
  <c r="G17"/>
  <c r="H17" s="1"/>
  <c r="G18"/>
  <c r="H18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6"/>
  <c r="H6" s="1"/>
  <c r="G7"/>
  <c r="H7" s="1"/>
  <c r="G4"/>
  <c r="H4" s="1"/>
  <c r="G5"/>
  <c r="H5" s="1"/>
  <c r="G3"/>
  <c r="H3" s="1"/>
  <c r="G62" i="1"/>
  <c r="G59"/>
  <c r="G60"/>
  <c r="G55"/>
  <c r="G56"/>
  <c r="G54"/>
  <c r="G52"/>
  <c r="G51"/>
  <c r="G50"/>
  <c r="G49"/>
  <c r="G48"/>
  <c r="G44"/>
  <c r="G45"/>
  <c r="G40"/>
  <c r="G36"/>
  <c r="G33"/>
  <c r="G34"/>
  <c r="G27"/>
  <c r="G23"/>
  <c r="G19"/>
  <c r="G16"/>
  <c r="G15"/>
  <c r="G11"/>
  <c r="G10"/>
  <c r="G8"/>
</calcChain>
</file>

<file path=xl/sharedStrings.xml><?xml version="1.0" encoding="utf-8"?>
<sst xmlns="http://schemas.openxmlformats.org/spreadsheetml/2006/main" count="658" uniqueCount="141">
  <si>
    <r>
      <rPr>
        <b/>
        <sz val="10"/>
        <rFont val="Arial"/>
        <family val="2"/>
      </rPr>
      <t>DATA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ENTREGA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DOCUMENTOS</t>
    </r>
  </si>
  <si>
    <r>
      <rPr>
        <b/>
        <sz val="10"/>
        <rFont val="Arial"/>
        <family val="2"/>
      </rPr>
      <t>DATA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PARA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 xml:space="preserve">ENTREVISTA
</t>
    </r>
    <r>
      <rPr>
        <b/>
        <sz val="10"/>
        <rFont val="Arial"/>
        <family val="2"/>
      </rPr>
      <t>TÉCNICA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E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COMPORTAMENTAL</t>
    </r>
  </si>
  <si>
    <r>
      <rPr>
        <b/>
        <sz val="10"/>
        <rFont val="Arial"/>
        <family val="2"/>
      </rPr>
      <t>HORÁRIO</t>
    </r>
  </si>
  <si>
    <r>
      <rPr>
        <b/>
        <sz val="10"/>
        <rFont val="Arial"/>
        <family val="2"/>
      </rPr>
      <t>CANDIDATOS</t>
    </r>
  </si>
  <si>
    <r>
      <rPr>
        <b/>
        <sz val="10"/>
        <rFont val="Arial"/>
        <family val="2"/>
      </rPr>
      <t>AREA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SELEÇÃO</t>
    </r>
  </si>
  <si>
    <r>
      <rPr>
        <b/>
        <sz val="10"/>
        <rFont val="Arial"/>
        <family val="2"/>
      </rPr>
      <t>VAGA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CONCORRÊNCIA</t>
    </r>
  </si>
  <si>
    <r>
      <rPr>
        <sz val="10"/>
        <rFont val="Arial"/>
        <family val="2"/>
      </rPr>
      <t>08:00</t>
    </r>
  </si>
  <si>
    <r>
      <rPr>
        <sz val="10"/>
        <rFont val="Arial"/>
        <family val="2"/>
      </rPr>
      <t>DANIEL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CHAMA</t>
    </r>
  </si>
  <si>
    <r>
      <rPr>
        <sz val="10"/>
        <rFont val="Arial"/>
        <family val="2"/>
      </rPr>
      <t>AGENTE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COMBATE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ENDEMIAS</t>
    </r>
  </si>
  <si>
    <r>
      <rPr>
        <sz val="10"/>
        <rFont val="Arial"/>
        <family val="2"/>
      </rPr>
      <t>CADASTRO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RESERVA</t>
    </r>
  </si>
  <si>
    <r>
      <rPr>
        <sz val="10"/>
        <rFont val="Arial"/>
        <family val="2"/>
      </rPr>
      <t>EUSÉBIO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MOREIRA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SILVA</t>
    </r>
  </si>
  <si>
    <r>
      <rPr>
        <sz val="10"/>
        <rFont val="Arial"/>
        <family val="2"/>
      </rPr>
      <t>RAIMUNDO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AGNALDO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CAZUZA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LIMA</t>
    </r>
  </si>
  <si>
    <r>
      <rPr>
        <sz val="10"/>
        <rFont val="Arial"/>
        <family val="2"/>
      </rPr>
      <t>HOSNE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ROGÉRIO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BRANDÃO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ARAÚJO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SHANENAWA</t>
    </r>
  </si>
  <si>
    <r>
      <rPr>
        <sz val="10"/>
        <rFont val="Arial"/>
        <family val="2"/>
      </rPr>
      <t>JOSÉ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FRANCISCO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ALVES</t>
    </r>
  </si>
  <si>
    <r>
      <rPr>
        <sz val="10"/>
        <rFont val="Arial"/>
        <family val="2"/>
      </rPr>
      <t>09:00</t>
    </r>
  </si>
  <si>
    <r>
      <rPr>
        <sz val="10"/>
        <rFont val="Arial"/>
        <family val="2"/>
      </rPr>
      <t>MARIA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EVANIZIA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NASCIMENTO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SANTOS</t>
    </r>
  </si>
  <si>
    <r>
      <rPr>
        <sz val="10"/>
        <rFont val="Arial"/>
        <family val="2"/>
      </rPr>
      <t>ASSISTENTE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SOCIAL</t>
    </r>
  </si>
  <si>
    <r>
      <rPr>
        <sz val="10"/>
        <rFont val="Arial"/>
        <family val="2"/>
      </rPr>
      <t>EDSON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FIDELIS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SILVA</t>
    </r>
  </si>
  <si>
    <r>
      <rPr>
        <sz val="10"/>
        <rFont val="Arial"/>
        <family val="2"/>
      </rPr>
      <t>MARIDELSON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ALMEIDA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OLIVEIRA</t>
    </r>
  </si>
  <si>
    <r>
      <rPr>
        <sz val="10"/>
        <rFont val="Arial"/>
        <family val="2"/>
      </rPr>
      <t>MÔNICA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REJANE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OLIVEIRA</t>
    </r>
  </si>
  <si>
    <r>
      <rPr>
        <sz val="10"/>
        <rFont val="Arial"/>
        <family val="2"/>
      </rPr>
      <t>MARIA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GLÓRIA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OLIVEIRA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COSTA</t>
    </r>
  </si>
  <si>
    <r>
      <rPr>
        <sz val="10"/>
        <rFont val="Arial"/>
        <family val="2"/>
      </rPr>
      <t>10:00</t>
    </r>
  </si>
  <si>
    <r>
      <rPr>
        <sz val="10"/>
        <rFont val="Arial"/>
        <family val="2"/>
      </rPr>
      <t>CLEUDO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GOMES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ARAUJO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SHANENAWA</t>
    </r>
  </si>
  <si>
    <r>
      <rPr>
        <sz val="10"/>
        <rFont val="Arial"/>
        <family val="2"/>
      </rPr>
      <t>AUXILIAR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SAÚDE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BUCAL</t>
    </r>
  </si>
  <si>
    <r>
      <rPr>
        <sz val="10"/>
        <rFont val="Arial"/>
        <family val="2"/>
      </rPr>
      <t>CHARLES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MARQUES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AVELINO</t>
    </r>
  </si>
  <si>
    <r>
      <rPr>
        <sz val="10"/>
        <rFont val="Arial"/>
        <family val="2"/>
      </rPr>
      <t>CLEITON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MANEIRO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SILVA</t>
    </r>
  </si>
  <si>
    <r>
      <rPr>
        <sz val="10"/>
        <rFont val="Arial"/>
        <family val="2"/>
      </rPr>
      <t>MARILEIDE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CONSTANT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ALMEIDA</t>
    </r>
  </si>
  <si>
    <r>
      <rPr>
        <sz val="10"/>
        <rFont val="Arial"/>
        <family val="2"/>
      </rPr>
      <t>MILENA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COSTA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FERNANDES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NUKINI</t>
    </r>
  </si>
  <si>
    <r>
      <rPr>
        <sz val="10"/>
        <rFont val="Arial"/>
        <family val="2"/>
      </rPr>
      <t>11:00</t>
    </r>
  </si>
  <si>
    <r>
      <rPr>
        <sz val="10"/>
        <rFont val="Arial"/>
        <family val="2"/>
      </rPr>
      <t>DIONIZIO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BRASIL</t>
    </r>
  </si>
  <si>
    <r>
      <rPr>
        <sz val="10"/>
        <rFont val="Arial"/>
        <family val="2"/>
      </rPr>
      <t>CIRURGIÃO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DENTISTA</t>
    </r>
  </si>
  <si>
    <r>
      <rPr>
        <sz val="10"/>
        <rFont val="Arial"/>
        <family val="2"/>
      </rPr>
      <t>MARIA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IRISMAR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REIS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SILVA</t>
    </r>
  </si>
  <si>
    <r>
      <rPr>
        <sz val="10"/>
        <rFont val="Arial"/>
        <family val="2"/>
      </rPr>
      <t>LUCAS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NASCIMENTO</t>
    </r>
  </si>
  <si>
    <r>
      <rPr>
        <sz val="10"/>
        <rFont val="Arial"/>
        <family val="2"/>
      </rPr>
      <t>ANTONIO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NATAN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VIANA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SILVA</t>
    </r>
  </si>
  <si>
    <r>
      <rPr>
        <sz val="10"/>
        <rFont val="Arial"/>
        <family val="2"/>
      </rPr>
      <t>JULIANA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MORAIS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BENTO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MELO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RIBEIRO</t>
    </r>
  </si>
  <si>
    <r>
      <rPr>
        <sz val="10"/>
        <rFont val="Arial"/>
        <family val="2"/>
      </rPr>
      <t>14:00</t>
    </r>
  </si>
  <si>
    <r>
      <rPr>
        <sz val="10"/>
        <rFont val="Arial"/>
        <family val="2"/>
      </rPr>
      <t>MARIA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MADALENA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OLIVEIRA</t>
    </r>
  </si>
  <si>
    <r>
      <rPr>
        <sz val="10"/>
        <rFont val="Arial"/>
        <family val="2"/>
      </rPr>
      <t>ENFERMEIRO</t>
    </r>
  </si>
  <si>
    <r>
      <rPr>
        <sz val="10"/>
        <rFont val="Arial"/>
        <family val="2"/>
      </rPr>
      <t>ANTONIO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MARCOS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SALES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CONCEIÇÃO</t>
    </r>
  </si>
  <si>
    <r>
      <rPr>
        <sz val="10"/>
        <rFont val="Arial"/>
        <family val="2"/>
      </rPr>
      <t>EUDINÉIA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ALVES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FERREIRA</t>
    </r>
  </si>
  <si>
    <r>
      <rPr>
        <sz val="10"/>
        <rFont val="Arial"/>
        <family val="2"/>
      </rPr>
      <t>AMAURI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ARRUDA</t>
    </r>
  </si>
  <si>
    <r>
      <rPr>
        <sz val="10"/>
        <rFont val="Arial"/>
        <family val="2"/>
      </rPr>
      <t>MARLENE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MONTES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ANCÂNTARA</t>
    </r>
  </si>
  <si>
    <r>
      <rPr>
        <sz val="10"/>
        <rFont val="Arial"/>
        <family val="2"/>
      </rPr>
      <t>15:00</t>
    </r>
  </si>
  <si>
    <r>
      <rPr>
        <sz val="10"/>
        <rFont val="Arial"/>
        <family val="2"/>
      </rPr>
      <t>ANTONIO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CAMPOS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GONZAGA</t>
    </r>
  </si>
  <si>
    <r>
      <rPr>
        <sz val="10"/>
        <rFont val="Arial"/>
        <family val="2"/>
      </rPr>
      <t>ENGENHEIRO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CIVIL</t>
    </r>
  </si>
  <si>
    <r>
      <rPr>
        <sz val="10"/>
        <rFont val="Arial"/>
        <family val="2"/>
      </rPr>
      <t>DENEY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GALVÃO</t>
    </r>
  </si>
  <si>
    <r>
      <rPr>
        <sz val="10"/>
        <rFont val="Arial"/>
        <family val="2"/>
      </rPr>
      <t>MÁGDA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ALVES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PINHEIRO</t>
    </r>
  </si>
  <si>
    <r>
      <rPr>
        <sz val="10"/>
        <rFont val="Arial"/>
        <family val="2"/>
      </rPr>
      <t>ANA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PAULA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ONOFRE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BARROS</t>
    </r>
  </si>
  <si>
    <r>
      <rPr>
        <sz val="10"/>
        <rFont val="Arial"/>
        <family val="2"/>
      </rPr>
      <t>ANACLETO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SANTOS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ROCHA</t>
    </r>
  </si>
  <si>
    <r>
      <rPr>
        <sz val="10"/>
        <rFont val="Arial"/>
        <family val="2"/>
      </rPr>
      <t>16:00</t>
    </r>
  </si>
  <si>
    <r>
      <rPr>
        <sz val="10"/>
        <rFont val="Arial"/>
        <family val="2"/>
      </rPr>
      <t>CHARLY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MARTINS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SILVA</t>
    </r>
  </si>
  <si>
    <r>
      <rPr>
        <sz val="10"/>
        <rFont val="Arial"/>
        <family val="2"/>
      </rPr>
      <t>FARMACÊUTICO</t>
    </r>
  </si>
  <si>
    <r>
      <rPr>
        <sz val="10"/>
        <rFont val="Arial"/>
        <family val="2"/>
      </rPr>
      <t>ANTONIO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ATAÍDE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BORBA</t>
    </r>
  </si>
  <si>
    <r>
      <rPr>
        <sz val="10"/>
        <rFont val="Arial"/>
        <family val="2"/>
      </rPr>
      <t>ANGÉLICA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FERREIRA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CUNHA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OLIVEIRA</t>
    </r>
  </si>
  <si>
    <r>
      <rPr>
        <sz val="10"/>
        <rFont val="Arial"/>
        <family val="2"/>
      </rPr>
      <t>LAUANE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CUNHA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OLIVEIRA</t>
    </r>
  </si>
  <si>
    <r>
      <rPr>
        <sz val="10"/>
        <rFont val="Arial"/>
        <family val="2"/>
      </rPr>
      <t>CLAUDIO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ROBERTO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QUIRINO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MARQUES</t>
    </r>
  </si>
  <si>
    <r>
      <rPr>
        <sz val="10"/>
        <rFont val="Arial"/>
        <family val="2"/>
      </rPr>
      <t>17:00</t>
    </r>
  </si>
  <si>
    <r>
      <rPr>
        <sz val="10"/>
        <rFont val="Arial"/>
        <family val="2"/>
      </rPr>
      <t>DIEGO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OLIVEIRA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LEMOS</t>
    </r>
  </si>
  <si>
    <r>
      <rPr>
        <sz val="10"/>
        <rFont val="Arial"/>
        <family val="2"/>
      </rPr>
      <t>GEÓLOGO</t>
    </r>
  </si>
  <si>
    <r>
      <rPr>
        <sz val="10"/>
        <rFont val="Arial"/>
        <family val="2"/>
      </rPr>
      <t>JOSE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JESUS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LIMA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CASUSA</t>
    </r>
  </si>
  <si>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LABORATÓRIO/MICROSCOPISTA</t>
    </r>
  </si>
  <si>
    <r>
      <rPr>
        <sz val="10"/>
        <rFont val="Arial"/>
        <family val="2"/>
      </rPr>
      <t>MARIA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ELCILENE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OLIVEIRA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FEITOZA</t>
    </r>
  </si>
  <si>
    <r>
      <rPr>
        <sz val="10"/>
        <rFont val="Arial"/>
        <family val="2"/>
      </rPr>
      <t>ANDREIA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OLIVEIRA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CORREIA</t>
    </r>
  </si>
  <si>
    <r>
      <rPr>
        <sz val="10"/>
        <rFont val="Arial"/>
        <family val="2"/>
      </rPr>
      <t>IONÁDIA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COSTA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SILVA</t>
    </r>
  </si>
  <si>
    <r>
      <rPr>
        <sz val="10"/>
        <rFont val="Arial"/>
        <family val="2"/>
      </rPr>
      <t>JOSE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GOMES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SILVA</t>
    </r>
  </si>
  <si>
    <r>
      <rPr>
        <sz val="10"/>
        <rFont val="Arial"/>
        <family val="2"/>
      </rPr>
      <t>DANIELA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CRISTINA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BLONSKI</t>
    </r>
  </si>
  <si>
    <r>
      <rPr>
        <sz val="10"/>
        <rFont val="Arial"/>
        <family val="2"/>
      </rPr>
      <t>NUTRICIONISTA</t>
    </r>
  </si>
  <si>
    <r>
      <rPr>
        <sz val="10"/>
        <rFont val="Arial"/>
        <family val="2"/>
      </rPr>
      <t>YARA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MOURA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MAGALHÃES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LIMA</t>
    </r>
  </si>
  <si>
    <r>
      <rPr>
        <sz val="10"/>
        <rFont val="Arial"/>
        <family val="2"/>
      </rPr>
      <t>ERICK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ANDERSON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TEIXEIRA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SOEIRO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SOUZA</t>
    </r>
  </si>
  <si>
    <r>
      <rPr>
        <sz val="10"/>
        <rFont val="Arial"/>
        <family val="2"/>
      </rPr>
      <t>MARCILENE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FERREIRA</t>
    </r>
  </si>
  <si>
    <r>
      <rPr>
        <sz val="10"/>
        <rFont val="Arial"/>
        <family val="2"/>
      </rPr>
      <t>EDILAMAR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FRANÇA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RUMÃO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MARQUES</t>
    </r>
  </si>
  <si>
    <r>
      <rPr>
        <sz val="10"/>
        <rFont val="Arial"/>
        <family val="2"/>
      </rPr>
      <t>MARINILZA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MANAITÁ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BRANDÃO</t>
    </r>
  </si>
  <si>
    <r>
      <rPr>
        <sz val="10"/>
        <rFont val="Arial"/>
        <family val="2"/>
      </rPr>
      <t>PSICÓLOGO</t>
    </r>
  </si>
  <si>
    <r>
      <rPr>
        <sz val="10"/>
        <rFont val="Arial"/>
        <family val="2"/>
      </rPr>
      <t>NAUDY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SOUZA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LIMA</t>
    </r>
  </si>
  <si>
    <r>
      <rPr>
        <sz val="10"/>
        <rFont val="Arial"/>
        <family val="2"/>
      </rPr>
      <t>SAMILI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TAIANE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ALMEIDA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ARAUJO</t>
    </r>
  </si>
  <si>
    <r>
      <rPr>
        <sz val="10"/>
        <rFont val="Arial"/>
        <family val="2"/>
      </rPr>
      <t>LUSIANE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CASIMIRO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PIRES</t>
    </r>
  </si>
  <si>
    <r>
      <rPr>
        <sz val="10"/>
        <rFont val="Arial"/>
        <family val="2"/>
      </rPr>
      <t>JANETE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CARNEIRO</t>
    </r>
  </si>
  <si>
    <r>
      <rPr>
        <sz val="10"/>
        <rFont val="Arial"/>
        <family val="2"/>
      </rPr>
      <t>FRANCISCO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CLEOMAR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FERNANDES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MATOS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KAXINAWÁ</t>
    </r>
  </si>
  <si>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ENFERMAGEM</t>
    </r>
  </si>
  <si>
    <r>
      <rPr>
        <sz val="10"/>
        <rFont val="Arial"/>
        <family val="2"/>
      </rPr>
      <t>ANTONIO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ALMIR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LIMA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PEREIRA</t>
    </r>
  </si>
  <si>
    <r>
      <rPr>
        <sz val="10"/>
        <rFont val="Arial"/>
        <family val="2"/>
      </rPr>
      <t>MARCOS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MATEUS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KAXINAWA</t>
    </r>
  </si>
  <si>
    <r>
      <rPr>
        <sz val="10"/>
        <rFont val="Arial"/>
        <family val="2"/>
      </rPr>
      <t>MARIA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ROSINETE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AMORIM</t>
    </r>
  </si>
  <si>
    <r>
      <rPr>
        <sz val="10"/>
        <rFont val="Arial"/>
        <family val="2"/>
      </rPr>
      <t>PABLA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PINHEIRO</t>
    </r>
  </si>
  <si>
    <r>
      <rPr>
        <sz val="10"/>
        <rFont val="Arial"/>
        <family val="2"/>
      </rPr>
      <t>ANTÔNIA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FRANCISCA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SITUBA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KAXINAWÁ</t>
    </r>
  </si>
  <si>
    <r>
      <rPr>
        <sz val="10"/>
        <rFont val="Arial"/>
        <family val="2"/>
      </rPr>
      <t>TÉCNICO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EM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SANEAMENTO</t>
    </r>
  </si>
  <si>
    <r>
      <rPr>
        <sz val="10"/>
        <rFont val="Arial"/>
        <family val="2"/>
      </rPr>
      <t>JOSE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FRANCISCO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MOREIRA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SILVA</t>
    </r>
  </si>
  <si>
    <r>
      <rPr>
        <sz val="10"/>
        <rFont val="Arial"/>
        <family val="2"/>
      </rPr>
      <t>ISMAEL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MENEZES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BRANDÃO</t>
    </r>
  </si>
  <si>
    <r>
      <rPr>
        <sz val="10"/>
        <rFont val="Arial"/>
        <family val="2"/>
      </rPr>
      <t>RAIMUNDO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DÉCIO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BARBOSA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SILVA</t>
    </r>
  </si>
  <si>
    <r>
      <rPr>
        <sz val="10"/>
        <rFont val="Arial"/>
        <family val="2"/>
      </rPr>
      <t>CLEUDON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DA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SILVA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MANOEL</t>
    </r>
  </si>
  <si>
    <r>
      <rPr>
        <b/>
        <sz val="12"/>
        <rFont val="Arial"/>
        <family val="2"/>
      </rPr>
      <t>ORGANIZAÇÃO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SOCIAL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DE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SAÚDE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HOSPITAL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MATERNIDADE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THEREZINHA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DE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JESUS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–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OSSHMTJ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DISTRITO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SANITÁRIO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ESPECIAL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INDÍGENA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–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DSEI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ALTO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RIO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JURUÁ/AC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CONVÊNIO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Nº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878445/2018
EDITAL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Nº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03/2019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–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OSSHMTJ,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DE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23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DE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AGOSTO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DE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2019
</t>
    </r>
    <r>
      <rPr>
        <b/>
        <sz val="11"/>
        <rFont val="Arial"/>
        <family val="2"/>
      </rPr>
      <t>LISTA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RESULTADO PARA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APTIDÃO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DOCUMENTAL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E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ENTREVISTA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TÉCNICA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E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COMPORTAMENTAL, REALIZADO NOS DIAS 30/09, 02/10, 03/10, 04/10 E 07/10
</t>
    </r>
    <r>
      <rPr>
        <sz val="11"/>
        <rFont val="Arial"/>
        <family val="2"/>
      </rPr>
      <t>Conforme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termos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do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Edital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Seleção,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convocamos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os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candidatos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relacionados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abaixo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para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comparecer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nas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datas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horários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destinados,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no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seguinte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endereço:</t>
    </r>
  </si>
  <si>
    <t>RESULTADO</t>
  </si>
  <si>
    <t>PONTUAÇÃO PRIMEIRA ETAPA</t>
  </si>
  <si>
    <t>PONTUAÇÃO SEGUNDA ETAPA</t>
  </si>
  <si>
    <t>DESCLASSIFICADO</t>
  </si>
  <si>
    <t>APROVADO</t>
  </si>
  <si>
    <t>08:00</t>
  </si>
  <si>
    <t>09:00</t>
  </si>
  <si>
    <t>10:00</t>
  </si>
  <si>
    <t>11:00</t>
  </si>
  <si>
    <t>14:00</t>
  </si>
  <si>
    <t>ENFERMEIRO</t>
  </si>
  <si>
    <t>16:00</t>
  </si>
  <si>
    <t>FARMACÊUTICO</t>
  </si>
  <si>
    <t>17:00</t>
  </si>
  <si>
    <t>NUTRICIONISTA</t>
  </si>
  <si>
    <t>PSICÓLOGO</t>
  </si>
  <si>
    <t>NÃO COMPARECEU</t>
  </si>
  <si>
    <t>SOMATÓRIO DAS NOTAS</t>
  </si>
  <si>
    <r>
      <rPr>
        <sz val="10"/>
        <rFont val="Arial"/>
        <family val="2"/>
      </rPr>
      <t>MARIA EVANIZIA DO NASCIMENTO DOS SANTOS</t>
    </r>
  </si>
  <si>
    <r>
      <rPr>
        <sz val="10"/>
        <rFont val="Arial"/>
        <family val="2"/>
      </rPr>
      <t>ASSISTENTE SOCIAL</t>
    </r>
  </si>
  <si>
    <r>
      <rPr>
        <sz val="10"/>
        <rFont val="Arial"/>
        <family val="2"/>
      </rPr>
      <t>CADASTRO RESERVA</t>
    </r>
  </si>
  <si>
    <r>
      <rPr>
        <sz val="10"/>
        <rFont val="Arial"/>
        <family val="2"/>
      </rPr>
      <t>MARIDELSON DE ALMEIDA OLIVEIRA</t>
    </r>
  </si>
  <si>
    <r>
      <rPr>
        <sz val="10"/>
        <rFont val="Arial"/>
        <family val="2"/>
      </rPr>
      <t>MÔNICA REJANE DE OLIVEIRA</t>
    </r>
  </si>
  <si>
    <r>
      <rPr>
        <sz val="10"/>
        <rFont val="Arial"/>
        <family val="2"/>
      </rPr>
      <t>CLEITON MANEIRO DA SILVA</t>
    </r>
  </si>
  <si>
    <r>
      <rPr>
        <sz val="10"/>
        <rFont val="Arial"/>
        <family val="2"/>
      </rPr>
      <t>AUXILIAR DE SAÚDE BUCAL</t>
    </r>
  </si>
  <si>
    <r>
      <rPr>
        <sz val="10"/>
        <rFont val="Arial"/>
        <family val="2"/>
      </rPr>
      <t>MARILEIDE CONSTANT ALMEIDA</t>
    </r>
  </si>
  <si>
    <r>
      <rPr>
        <sz val="10"/>
        <rFont val="Arial"/>
        <family val="2"/>
      </rPr>
      <t>MARIA IRISMAR DOS REIS DA SILVA</t>
    </r>
  </si>
  <si>
    <r>
      <rPr>
        <sz val="10"/>
        <rFont val="Arial"/>
        <family val="2"/>
      </rPr>
      <t>CIRURGIÃO DENTISTA</t>
    </r>
  </si>
  <si>
    <r>
      <rPr>
        <sz val="10"/>
        <rFont val="Arial"/>
        <family val="2"/>
      </rPr>
      <t>MARIA MADALENA DE OLIVEIRA</t>
    </r>
  </si>
  <si>
    <r>
      <rPr>
        <sz val="10"/>
        <rFont val="Arial"/>
        <family val="2"/>
      </rPr>
      <t>MARLENE MONTES DA SILVA ANCÂNTARA</t>
    </r>
  </si>
  <si>
    <r>
      <rPr>
        <sz val="10"/>
        <rFont val="Arial"/>
        <family val="2"/>
      </rPr>
      <t>CHARLY MARTINS DA SILVA</t>
    </r>
  </si>
  <si>
    <r>
      <rPr>
        <sz val="10"/>
        <rFont val="Arial"/>
        <family val="2"/>
      </rPr>
      <t>ANTONIO ATAÍDE BORBA</t>
    </r>
  </si>
  <si>
    <r>
      <rPr>
        <sz val="10"/>
        <rFont val="Arial"/>
        <family val="2"/>
      </rPr>
      <t>LAUANE CUNHA DE OLIVEIRA</t>
    </r>
  </si>
  <si>
    <r>
      <rPr>
        <sz val="10"/>
        <rFont val="Arial"/>
        <family val="2"/>
      </rPr>
      <t>MARIA ELCILENE OLIVEIRA FEITOZA</t>
    </r>
  </si>
  <si>
    <r>
      <rPr>
        <sz val="10"/>
        <rFont val="Arial"/>
        <family val="2"/>
      </rPr>
      <t>TÉCNICO DE LABORATÓRIO/MICROSCOPISTA</t>
    </r>
  </si>
  <si>
    <r>
      <rPr>
        <sz val="10"/>
        <rFont val="Arial"/>
        <family val="2"/>
      </rPr>
      <t>DANIELA CRISTINA BLONSKI</t>
    </r>
  </si>
  <si>
    <r>
      <rPr>
        <sz val="10"/>
        <rFont val="Arial"/>
        <family val="2"/>
      </rPr>
      <t>YARA DE MOURA MAGALHÃES LIMA</t>
    </r>
  </si>
  <si>
    <r>
      <rPr>
        <sz val="10"/>
        <rFont val="Arial"/>
        <family val="2"/>
      </rPr>
      <t>EDILAMAR FRANÇA RUMÃO MARQUES</t>
    </r>
  </si>
  <si>
    <r>
      <rPr>
        <sz val="10"/>
        <rFont val="Arial"/>
        <family val="2"/>
      </rPr>
      <t>MARINILZA MANAITÁ BRANDÃO</t>
    </r>
  </si>
  <si>
    <r>
      <rPr>
        <sz val="10"/>
        <rFont val="Arial"/>
        <family val="2"/>
      </rPr>
      <t>NAUDY DE SOUZA LIMA</t>
    </r>
  </si>
  <si>
    <r>
      <rPr>
        <sz val="10"/>
        <rFont val="Arial"/>
        <family val="2"/>
      </rPr>
      <t>SAMILI TAIANE DE ALMEIDA ARAUJO</t>
    </r>
  </si>
  <si>
    <r>
      <rPr>
        <sz val="10"/>
        <rFont val="Arial"/>
        <family val="2"/>
      </rPr>
      <t>LUSIANE CASIMIRO PIRES</t>
    </r>
  </si>
  <si>
    <r>
      <rPr>
        <sz val="10"/>
        <rFont val="Arial"/>
        <family val="2"/>
      </rPr>
      <t>FRANCISCO CLEOMAR FERNANDES DE MATOS KAXINAWÁ</t>
    </r>
  </si>
  <si>
    <r>
      <rPr>
        <sz val="10"/>
        <rFont val="Arial"/>
        <family val="2"/>
      </rPr>
      <t>TÉCNICO EM ENFERMAGEM</t>
    </r>
  </si>
  <si>
    <r>
      <rPr>
        <sz val="10"/>
        <rFont val="Arial"/>
        <family val="2"/>
      </rPr>
      <t>ANTONIO ALMIR DE LIMA PEREIRA</t>
    </r>
  </si>
  <si>
    <r>
      <rPr>
        <sz val="10"/>
        <rFont val="Arial"/>
        <family val="2"/>
      </rPr>
      <t>MARCOS MATEUS KAXINAWA</t>
    </r>
  </si>
  <si>
    <r>
      <rPr>
        <sz val="10"/>
        <rFont val="Arial"/>
        <family val="2"/>
      </rPr>
      <t>ANTÔNIA FRANCISCA SITUBA DA SILVA KAXINAWÁ</t>
    </r>
  </si>
  <si>
    <r>
      <rPr>
        <sz val="10"/>
        <rFont val="Arial"/>
        <family val="2"/>
      </rPr>
      <t>TÉCNICO EM SANEAMENTO</t>
    </r>
  </si>
  <si>
    <r>
      <rPr>
        <sz val="10"/>
        <rFont val="Arial"/>
        <family val="2"/>
      </rPr>
      <t>JOSE FRANCISCO MOREIRA SILVA</t>
    </r>
  </si>
  <si>
    <r>
      <rPr>
        <sz val="10"/>
        <rFont val="Arial"/>
        <family val="2"/>
      </rPr>
      <t>RAIMUNDO DÉCIO BARBOSA DA SILVA</t>
    </r>
  </si>
  <si>
    <t>REPROVADO</t>
  </si>
</sst>
</file>

<file path=xl/styles.xml><?xml version="1.0" encoding="utf-8"?>
<styleSheet xmlns="http://schemas.openxmlformats.org/spreadsheetml/2006/main">
  <numFmts count="1">
    <numFmt numFmtId="164" formatCode="dd/mm/yyyy;@"/>
  </numFmts>
  <fonts count="15">
    <font>
      <sz val="10"/>
      <color rgb="FF000000"/>
      <name val="Times New Roman"/>
      <charset val="204"/>
    </font>
    <font>
      <b/>
      <sz val="10"/>
      <name val="Arial"/>
    </font>
    <font>
      <sz val="10"/>
      <color rgb="FF000000"/>
      <name val="Arial"/>
      <family val="2"/>
    </font>
    <font>
      <sz val="10"/>
      <name val="Arial"/>
    </font>
    <font>
      <b/>
      <sz val="12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center" vertical="top" shrinkToFit="1"/>
    </xf>
    <xf numFmtId="0" fontId="3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3" fillId="0" borderId="3" xfId="0" applyNumberFormat="1" applyFont="1" applyFill="1" applyBorder="1" applyAlignment="1">
      <alignment horizontal="center" vertical="center" readingOrder="1"/>
    </xf>
    <xf numFmtId="0" fontId="14" fillId="0" borderId="3" xfId="0" applyNumberFormat="1" applyFont="1" applyFill="1" applyBorder="1" applyAlignment="1">
      <alignment horizontal="center" vertical="center" readingOrder="1"/>
    </xf>
    <xf numFmtId="0" fontId="14" fillId="0" borderId="4" xfId="0" applyNumberFormat="1" applyFont="1" applyFill="1" applyBorder="1" applyAlignment="1">
      <alignment horizontal="center" vertical="center" wrapText="1" readingOrder="1"/>
    </xf>
    <xf numFmtId="0" fontId="14" fillId="0" borderId="4" xfId="0" applyNumberFormat="1" applyFont="1" applyFill="1" applyBorder="1" applyAlignment="1">
      <alignment horizontal="center" vertical="center" readingOrder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center" vertical="center" readingOrder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topLeftCell="A19" workbookViewId="0">
      <selection activeCell="E29" sqref="E29"/>
    </sheetView>
  </sheetViews>
  <sheetFormatPr defaultRowHeight="12.75"/>
  <cols>
    <col min="1" max="1" width="18.1640625" customWidth="1"/>
    <col min="2" max="2" width="26.1640625" customWidth="1"/>
    <col min="3" max="3" width="12.5" customWidth="1"/>
    <col min="4" max="4" width="48.6640625" customWidth="1"/>
    <col min="5" max="5" width="26" customWidth="1"/>
    <col min="6" max="6" width="19.33203125" customWidth="1"/>
    <col min="7" max="7" width="21.1640625" style="26" customWidth="1"/>
    <col min="8" max="8" width="43.33203125" customWidth="1"/>
    <col min="9" max="9" width="37.83203125" customWidth="1"/>
    <col min="10" max="10" width="2.6640625" hidden="1" customWidth="1"/>
  </cols>
  <sheetData>
    <row r="1" spans="1:10" ht="76.5" customHeight="1">
      <c r="A1" s="42" t="s">
        <v>89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60" customHeight="1">
      <c r="A2" s="1" t="s">
        <v>0</v>
      </c>
      <c r="B2" s="1" t="s">
        <v>1</v>
      </c>
      <c r="C2" s="2" t="s">
        <v>2</v>
      </c>
      <c r="D2" s="3" t="s">
        <v>3</v>
      </c>
      <c r="E2" s="16" t="s">
        <v>90</v>
      </c>
      <c r="F2" s="16" t="s">
        <v>91</v>
      </c>
      <c r="G2" s="23" t="s">
        <v>92</v>
      </c>
      <c r="H2" s="4" t="s">
        <v>4</v>
      </c>
      <c r="I2" s="4" t="s">
        <v>5</v>
      </c>
    </row>
    <row r="3" spans="1:10" ht="23.25" customHeight="1">
      <c r="A3" s="5">
        <v>43738</v>
      </c>
      <c r="B3" s="5">
        <v>43741</v>
      </c>
      <c r="C3" s="6" t="s">
        <v>6</v>
      </c>
      <c r="D3" s="17" t="s">
        <v>7</v>
      </c>
      <c r="E3" s="17" t="s">
        <v>93</v>
      </c>
      <c r="F3" s="19">
        <v>45</v>
      </c>
      <c r="G3" s="24">
        <v>0</v>
      </c>
      <c r="H3" s="7" t="s">
        <v>8</v>
      </c>
      <c r="I3" s="7" t="s">
        <v>9</v>
      </c>
    </row>
    <row r="4" spans="1:10" ht="23.25" customHeight="1">
      <c r="A4" s="5">
        <v>43738</v>
      </c>
      <c r="B4" s="5">
        <v>43741</v>
      </c>
      <c r="C4" s="6" t="s">
        <v>6</v>
      </c>
      <c r="D4" s="7" t="s">
        <v>10</v>
      </c>
      <c r="E4" s="17" t="s">
        <v>106</v>
      </c>
      <c r="F4" s="19">
        <v>45</v>
      </c>
      <c r="G4" s="24">
        <v>0</v>
      </c>
      <c r="H4" s="7" t="s">
        <v>8</v>
      </c>
      <c r="I4" s="7" t="s">
        <v>9</v>
      </c>
    </row>
    <row r="5" spans="1:10" ht="23.45" customHeight="1">
      <c r="A5" s="5">
        <v>43738</v>
      </c>
      <c r="B5" s="5">
        <v>43741</v>
      </c>
      <c r="C5" s="6" t="s">
        <v>6</v>
      </c>
      <c r="D5" s="17" t="s">
        <v>11</v>
      </c>
      <c r="E5" s="17" t="s">
        <v>93</v>
      </c>
      <c r="F5" s="19">
        <v>45</v>
      </c>
      <c r="G5" s="24">
        <v>0</v>
      </c>
      <c r="H5" s="7" t="s">
        <v>8</v>
      </c>
      <c r="I5" s="7" t="s">
        <v>9</v>
      </c>
    </row>
    <row r="6" spans="1:10" ht="23.45" customHeight="1">
      <c r="A6" s="5">
        <v>43738</v>
      </c>
      <c r="B6" s="5">
        <v>43741</v>
      </c>
      <c r="C6" s="6" t="s">
        <v>6</v>
      </c>
      <c r="D6" s="17" t="s">
        <v>12</v>
      </c>
      <c r="E6" s="17" t="s">
        <v>93</v>
      </c>
      <c r="F6" s="19">
        <v>40</v>
      </c>
      <c r="G6" s="24">
        <v>0</v>
      </c>
      <c r="H6" s="7" t="s">
        <v>8</v>
      </c>
      <c r="I6" s="7" t="s">
        <v>9</v>
      </c>
    </row>
    <row r="7" spans="1:10" ht="23.45" customHeight="1">
      <c r="A7" s="5">
        <v>43738</v>
      </c>
      <c r="B7" s="5">
        <v>43741</v>
      </c>
      <c r="C7" s="6" t="s">
        <v>6</v>
      </c>
      <c r="D7" s="17" t="s">
        <v>13</v>
      </c>
      <c r="E7" s="17" t="s">
        <v>93</v>
      </c>
      <c r="F7" s="19">
        <v>40</v>
      </c>
      <c r="G7" s="24">
        <v>0</v>
      </c>
      <c r="H7" s="7" t="s">
        <v>8</v>
      </c>
      <c r="I7" s="7" t="s">
        <v>9</v>
      </c>
    </row>
    <row r="8" spans="1:10" ht="23.45" customHeight="1">
      <c r="A8" s="5">
        <v>43738</v>
      </c>
      <c r="B8" s="5">
        <v>43741</v>
      </c>
      <c r="C8" s="6" t="s">
        <v>14</v>
      </c>
      <c r="D8" s="7" t="s">
        <v>15</v>
      </c>
      <c r="E8" s="17" t="s">
        <v>94</v>
      </c>
      <c r="F8" s="20">
        <v>35</v>
      </c>
      <c r="G8" s="24">
        <f>5+5+4+3+8+10+10</f>
        <v>45</v>
      </c>
      <c r="H8" s="7" t="s">
        <v>16</v>
      </c>
      <c r="I8" s="7" t="s">
        <v>9</v>
      </c>
    </row>
    <row r="9" spans="1:10" ht="23.25" customHeight="1">
      <c r="A9" s="5">
        <v>43738</v>
      </c>
      <c r="B9" s="5">
        <v>43741</v>
      </c>
      <c r="C9" s="6" t="s">
        <v>14</v>
      </c>
      <c r="D9" s="17" t="s">
        <v>17</v>
      </c>
      <c r="E9" s="17" t="s">
        <v>93</v>
      </c>
      <c r="F9" s="20">
        <v>24</v>
      </c>
      <c r="G9" s="24">
        <v>0</v>
      </c>
      <c r="H9" s="7" t="s">
        <v>16</v>
      </c>
      <c r="I9" s="7" t="s">
        <v>9</v>
      </c>
    </row>
    <row r="10" spans="1:10" ht="23.25" customHeight="1">
      <c r="A10" s="8">
        <v>43738</v>
      </c>
      <c r="B10" s="8">
        <v>43741</v>
      </c>
      <c r="C10" s="9" t="s">
        <v>14</v>
      </c>
      <c r="D10" s="10" t="s">
        <v>18</v>
      </c>
      <c r="E10" s="18" t="s">
        <v>94</v>
      </c>
      <c r="F10" s="20">
        <v>21</v>
      </c>
      <c r="G10" s="25">
        <f>1.5+1.5+2+0+2+2.5+2.5</f>
        <v>12</v>
      </c>
      <c r="H10" s="10" t="s">
        <v>16</v>
      </c>
      <c r="I10" s="10" t="s">
        <v>9</v>
      </c>
    </row>
    <row r="11" spans="1:10" ht="23.25" customHeight="1">
      <c r="A11" s="5">
        <v>43738</v>
      </c>
      <c r="B11" s="5">
        <v>43741</v>
      </c>
      <c r="C11" s="6" t="s">
        <v>14</v>
      </c>
      <c r="D11" s="7" t="s">
        <v>19</v>
      </c>
      <c r="E11" s="17" t="s">
        <v>94</v>
      </c>
      <c r="F11" s="20">
        <v>21</v>
      </c>
      <c r="G11" s="24">
        <f>2.5+2+1.5+1.5+3+5+5</f>
        <v>20.5</v>
      </c>
      <c r="H11" s="7" t="s">
        <v>16</v>
      </c>
      <c r="I11" s="7" t="s">
        <v>9</v>
      </c>
    </row>
    <row r="12" spans="1:10" ht="23.45" customHeight="1">
      <c r="A12" s="5">
        <v>43738</v>
      </c>
      <c r="B12" s="5">
        <v>43741</v>
      </c>
      <c r="C12" s="6" t="s">
        <v>14</v>
      </c>
      <c r="D12" s="7" t="s">
        <v>20</v>
      </c>
      <c r="E12" s="17" t="s">
        <v>106</v>
      </c>
      <c r="F12" s="20">
        <v>15</v>
      </c>
      <c r="G12" s="24">
        <v>0</v>
      </c>
      <c r="H12" s="7" t="s">
        <v>16</v>
      </c>
      <c r="I12" s="7" t="s">
        <v>9</v>
      </c>
    </row>
    <row r="13" spans="1:10" ht="23.45" customHeight="1">
      <c r="A13" s="5">
        <v>43738</v>
      </c>
      <c r="B13" s="5">
        <v>43741</v>
      </c>
      <c r="C13" s="6" t="s">
        <v>21</v>
      </c>
      <c r="D13" s="7" t="s">
        <v>22</v>
      </c>
      <c r="E13" s="17" t="s">
        <v>106</v>
      </c>
      <c r="F13" s="20">
        <v>33</v>
      </c>
      <c r="G13" s="24">
        <v>0</v>
      </c>
      <c r="H13" s="7" t="s">
        <v>23</v>
      </c>
      <c r="I13" s="7" t="s">
        <v>9</v>
      </c>
    </row>
    <row r="14" spans="1:10" ht="23.25" customHeight="1">
      <c r="A14" s="5">
        <v>43738</v>
      </c>
      <c r="B14" s="5">
        <v>43741</v>
      </c>
      <c r="C14" s="6" t="s">
        <v>21</v>
      </c>
      <c r="D14" s="7" t="s">
        <v>24</v>
      </c>
      <c r="E14" s="17" t="s">
        <v>106</v>
      </c>
      <c r="F14" s="20">
        <v>30</v>
      </c>
      <c r="G14" s="24">
        <v>0</v>
      </c>
      <c r="H14" s="7" t="s">
        <v>23</v>
      </c>
      <c r="I14" s="7" t="s">
        <v>9</v>
      </c>
    </row>
    <row r="15" spans="1:10" ht="23.45" customHeight="1">
      <c r="A15" s="5">
        <v>43738</v>
      </c>
      <c r="B15" s="5">
        <v>43741</v>
      </c>
      <c r="C15" s="6" t="s">
        <v>21</v>
      </c>
      <c r="D15" s="7" t="s">
        <v>25</v>
      </c>
      <c r="E15" s="17" t="s">
        <v>94</v>
      </c>
      <c r="F15" s="20">
        <v>30</v>
      </c>
      <c r="G15" s="24">
        <f>1.5+1.5+1+0.8+3+3+3</f>
        <v>13.8</v>
      </c>
      <c r="H15" s="7" t="s">
        <v>23</v>
      </c>
      <c r="I15" s="7" t="s">
        <v>9</v>
      </c>
    </row>
    <row r="16" spans="1:10" ht="23.45" customHeight="1">
      <c r="A16" s="5">
        <v>43738</v>
      </c>
      <c r="B16" s="5">
        <v>43741</v>
      </c>
      <c r="C16" s="6" t="s">
        <v>21</v>
      </c>
      <c r="D16" s="7" t="s">
        <v>26</v>
      </c>
      <c r="E16" s="17" t="s">
        <v>94</v>
      </c>
      <c r="F16" s="20">
        <v>30</v>
      </c>
      <c r="G16" s="24">
        <f>4+4+3+2+7+7+7</f>
        <v>34</v>
      </c>
      <c r="H16" s="7" t="s">
        <v>23</v>
      </c>
      <c r="I16" s="7" t="s">
        <v>9</v>
      </c>
    </row>
    <row r="17" spans="1:9" ht="23.45" customHeight="1">
      <c r="A17" s="5">
        <v>43738</v>
      </c>
      <c r="B17" s="5">
        <v>43741</v>
      </c>
      <c r="C17" s="6" t="s">
        <v>21</v>
      </c>
      <c r="D17" s="17" t="s">
        <v>27</v>
      </c>
      <c r="E17" s="17" t="s">
        <v>93</v>
      </c>
      <c r="F17" s="20">
        <v>30</v>
      </c>
      <c r="G17" s="24">
        <v>0</v>
      </c>
      <c r="H17" s="7" t="s">
        <v>23</v>
      </c>
      <c r="I17" s="7" t="s">
        <v>9</v>
      </c>
    </row>
    <row r="18" spans="1:9" ht="23.25" customHeight="1">
      <c r="A18" s="5">
        <v>43738</v>
      </c>
      <c r="B18" s="5">
        <v>43741</v>
      </c>
      <c r="C18" s="6" t="s">
        <v>28</v>
      </c>
      <c r="D18" s="17" t="s">
        <v>29</v>
      </c>
      <c r="E18" s="17" t="s">
        <v>93</v>
      </c>
      <c r="F18" s="20">
        <v>32</v>
      </c>
      <c r="G18" s="24">
        <v>0</v>
      </c>
      <c r="H18" s="7" t="s">
        <v>30</v>
      </c>
      <c r="I18" s="7" t="s">
        <v>9</v>
      </c>
    </row>
    <row r="19" spans="1:9" ht="23.45" customHeight="1">
      <c r="A19" s="5">
        <v>43738</v>
      </c>
      <c r="B19" s="5">
        <v>43741</v>
      </c>
      <c r="C19" s="6" t="s">
        <v>28</v>
      </c>
      <c r="D19" s="7" t="s">
        <v>31</v>
      </c>
      <c r="E19" s="17" t="s">
        <v>94</v>
      </c>
      <c r="F19" s="20">
        <v>32</v>
      </c>
      <c r="G19" s="24">
        <f>2.5+2.5+2+1+6+6+6</f>
        <v>26</v>
      </c>
      <c r="H19" s="7" t="s">
        <v>30</v>
      </c>
      <c r="I19" s="7" t="s">
        <v>9</v>
      </c>
    </row>
    <row r="20" spans="1:9" ht="23.45" customHeight="1">
      <c r="A20" s="5">
        <v>43738</v>
      </c>
      <c r="B20" s="5">
        <v>43741</v>
      </c>
      <c r="C20" s="6" t="s">
        <v>28</v>
      </c>
      <c r="D20" s="17" t="s">
        <v>32</v>
      </c>
      <c r="E20" s="17" t="s">
        <v>93</v>
      </c>
      <c r="F20" s="20">
        <v>18</v>
      </c>
      <c r="G20" s="24">
        <v>0</v>
      </c>
      <c r="H20" s="7" t="s">
        <v>30</v>
      </c>
      <c r="I20" s="7" t="s">
        <v>9</v>
      </c>
    </row>
    <row r="21" spans="1:9" ht="23.45" customHeight="1">
      <c r="A21" s="5">
        <v>43738</v>
      </c>
      <c r="B21" s="5">
        <v>43741</v>
      </c>
      <c r="C21" s="6" t="s">
        <v>28</v>
      </c>
      <c r="D21" s="7" t="s">
        <v>33</v>
      </c>
      <c r="E21" s="17" t="s">
        <v>106</v>
      </c>
      <c r="F21" s="20">
        <v>16</v>
      </c>
      <c r="G21" s="24">
        <v>0</v>
      </c>
      <c r="H21" s="7" t="s">
        <v>30</v>
      </c>
      <c r="I21" s="7" t="s">
        <v>9</v>
      </c>
    </row>
    <row r="22" spans="1:9" ht="23.45" customHeight="1">
      <c r="A22" s="5">
        <v>43738</v>
      </c>
      <c r="B22" s="5">
        <v>43741</v>
      </c>
      <c r="C22" s="6" t="s">
        <v>28</v>
      </c>
      <c r="D22" s="7" t="s">
        <v>34</v>
      </c>
      <c r="E22" s="17" t="s">
        <v>106</v>
      </c>
      <c r="F22" s="20">
        <v>10</v>
      </c>
      <c r="G22" s="24">
        <v>0</v>
      </c>
      <c r="H22" s="7" t="s">
        <v>30</v>
      </c>
      <c r="I22" s="7" t="s">
        <v>9</v>
      </c>
    </row>
    <row r="23" spans="1:9" ht="23.45" customHeight="1">
      <c r="A23" s="5">
        <v>43738</v>
      </c>
      <c r="B23" s="5">
        <v>43742</v>
      </c>
      <c r="C23" s="6" t="s">
        <v>35</v>
      </c>
      <c r="D23" s="7" t="s">
        <v>36</v>
      </c>
      <c r="E23" s="17" t="s">
        <v>94</v>
      </c>
      <c r="F23" s="20">
        <v>21</v>
      </c>
      <c r="G23" s="24">
        <f>0+3+3+2+5+6+6</f>
        <v>25</v>
      </c>
      <c r="H23" s="11" t="s">
        <v>37</v>
      </c>
      <c r="I23" s="7" t="s">
        <v>9</v>
      </c>
    </row>
    <row r="24" spans="1:9" ht="23.45" customHeight="1">
      <c r="A24" s="5">
        <v>43738</v>
      </c>
      <c r="B24" s="5">
        <v>43742</v>
      </c>
      <c r="C24" s="6" t="s">
        <v>35</v>
      </c>
      <c r="D24" s="17" t="s">
        <v>38</v>
      </c>
      <c r="E24" s="17" t="s">
        <v>93</v>
      </c>
      <c r="F24" s="20">
        <v>17</v>
      </c>
      <c r="G24" s="24">
        <v>0</v>
      </c>
      <c r="H24" s="11" t="s">
        <v>37</v>
      </c>
      <c r="I24" s="7" t="s">
        <v>9</v>
      </c>
    </row>
    <row r="25" spans="1:9" ht="23.25" customHeight="1">
      <c r="A25" s="5">
        <v>43738</v>
      </c>
      <c r="B25" s="5">
        <v>43742</v>
      </c>
      <c r="C25" s="6" t="s">
        <v>35</v>
      </c>
      <c r="D25" s="7" t="s">
        <v>39</v>
      </c>
      <c r="E25" s="17" t="s">
        <v>106</v>
      </c>
      <c r="F25" s="20">
        <v>16</v>
      </c>
      <c r="G25" s="24">
        <v>0</v>
      </c>
      <c r="H25" s="11" t="s">
        <v>37</v>
      </c>
      <c r="I25" s="7" t="s">
        <v>9</v>
      </c>
    </row>
    <row r="26" spans="1:9" ht="23.45" customHeight="1">
      <c r="A26" s="5">
        <v>43738</v>
      </c>
      <c r="B26" s="5">
        <v>43742</v>
      </c>
      <c r="C26" s="6" t="s">
        <v>35</v>
      </c>
      <c r="D26" s="7" t="s">
        <v>40</v>
      </c>
      <c r="E26" s="17" t="s">
        <v>106</v>
      </c>
      <c r="F26" s="20">
        <v>15</v>
      </c>
      <c r="G26" s="24">
        <v>0</v>
      </c>
      <c r="H26" s="11" t="s">
        <v>37</v>
      </c>
      <c r="I26" s="7" t="s">
        <v>9</v>
      </c>
    </row>
    <row r="27" spans="1:9" ht="23.45" customHeight="1">
      <c r="A27" s="5">
        <v>43738</v>
      </c>
      <c r="B27" s="5">
        <v>43742</v>
      </c>
      <c r="C27" s="6" t="s">
        <v>35</v>
      </c>
      <c r="D27" s="7" t="s">
        <v>41</v>
      </c>
      <c r="E27" s="17" t="s">
        <v>140</v>
      </c>
      <c r="F27" s="20">
        <v>15</v>
      </c>
      <c r="G27" s="24">
        <f>0+1+1+1+2+0+0</f>
        <v>5</v>
      </c>
      <c r="H27" s="11" t="s">
        <v>37</v>
      </c>
      <c r="I27" s="7" t="s">
        <v>9</v>
      </c>
    </row>
    <row r="28" spans="1:9" ht="23.25" customHeight="1">
      <c r="A28" s="5">
        <v>43738</v>
      </c>
      <c r="B28" s="5">
        <v>43742</v>
      </c>
      <c r="C28" s="6" t="s">
        <v>42</v>
      </c>
      <c r="D28" s="17" t="s">
        <v>43</v>
      </c>
      <c r="E28" s="17" t="s">
        <v>93</v>
      </c>
      <c r="F28" s="20">
        <v>15</v>
      </c>
      <c r="G28" s="24">
        <v>0</v>
      </c>
      <c r="H28" s="7" t="s">
        <v>44</v>
      </c>
      <c r="I28" s="7" t="s">
        <v>9</v>
      </c>
    </row>
    <row r="29" spans="1:9" ht="35.1" customHeight="1">
      <c r="A29" s="12">
        <v>43738</v>
      </c>
      <c r="B29" s="12">
        <v>43742</v>
      </c>
      <c r="C29" s="13" t="s">
        <v>42</v>
      </c>
      <c r="D29" s="7" t="s">
        <v>45</v>
      </c>
      <c r="E29" s="17" t="s">
        <v>106</v>
      </c>
      <c r="F29" s="20">
        <v>12</v>
      </c>
      <c r="G29" s="24">
        <v>0</v>
      </c>
      <c r="H29" s="14" t="s">
        <v>44</v>
      </c>
      <c r="I29" s="14" t="s">
        <v>9</v>
      </c>
    </row>
    <row r="30" spans="1:9" ht="23.25" customHeight="1">
      <c r="A30" s="5">
        <v>43738</v>
      </c>
      <c r="B30" s="5">
        <v>43742</v>
      </c>
      <c r="C30" s="6" t="s">
        <v>42</v>
      </c>
      <c r="D30" s="7" t="s">
        <v>46</v>
      </c>
      <c r="E30" s="17" t="s">
        <v>106</v>
      </c>
      <c r="F30" s="20">
        <v>4</v>
      </c>
      <c r="G30" s="24">
        <v>0</v>
      </c>
      <c r="H30" s="7" t="s">
        <v>44</v>
      </c>
      <c r="I30" s="7" t="s">
        <v>9</v>
      </c>
    </row>
    <row r="31" spans="1:9" ht="23.1" customHeight="1">
      <c r="A31" s="8">
        <v>43738</v>
      </c>
      <c r="B31" s="8">
        <v>43742</v>
      </c>
      <c r="C31" s="9" t="s">
        <v>42</v>
      </c>
      <c r="D31" s="10" t="s">
        <v>47</v>
      </c>
      <c r="E31" s="17" t="s">
        <v>106</v>
      </c>
      <c r="F31" s="20">
        <v>3</v>
      </c>
      <c r="G31" s="25">
        <v>0</v>
      </c>
      <c r="H31" s="10" t="s">
        <v>44</v>
      </c>
      <c r="I31" s="10" t="s">
        <v>9</v>
      </c>
    </row>
    <row r="32" spans="1:9" ht="23.45" customHeight="1">
      <c r="A32" s="5">
        <v>43738</v>
      </c>
      <c r="B32" s="5">
        <v>43742</v>
      </c>
      <c r="C32" s="6" t="s">
        <v>42</v>
      </c>
      <c r="D32" s="7" t="s">
        <v>48</v>
      </c>
      <c r="E32" s="17" t="s">
        <v>106</v>
      </c>
      <c r="F32" s="20">
        <v>3</v>
      </c>
      <c r="G32" s="24">
        <v>0</v>
      </c>
      <c r="H32" s="7" t="s">
        <v>44</v>
      </c>
      <c r="I32" s="7" t="s">
        <v>9</v>
      </c>
    </row>
    <row r="33" spans="1:9" ht="23.25" customHeight="1">
      <c r="A33" s="5">
        <v>43740</v>
      </c>
      <c r="B33" s="5">
        <v>43742</v>
      </c>
      <c r="C33" s="6" t="s">
        <v>49</v>
      </c>
      <c r="D33" s="7" t="s">
        <v>50</v>
      </c>
      <c r="E33" s="17" t="s">
        <v>94</v>
      </c>
      <c r="F33" s="20">
        <v>10</v>
      </c>
      <c r="G33" s="24">
        <f>5+4+4+3+7+9+9</f>
        <v>41</v>
      </c>
      <c r="H33" s="11" t="s">
        <v>51</v>
      </c>
      <c r="I33" s="7" t="s">
        <v>9</v>
      </c>
    </row>
    <row r="34" spans="1:9" ht="23.25" customHeight="1">
      <c r="A34" s="5">
        <v>43740</v>
      </c>
      <c r="B34" s="5">
        <v>43742</v>
      </c>
      <c r="C34" s="6" t="s">
        <v>49</v>
      </c>
      <c r="D34" s="7" t="s">
        <v>52</v>
      </c>
      <c r="E34" s="17" t="s">
        <v>140</v>
      </c>
      <c r="F34" s="20">
        <v>5</v>
      </c>
      <c r="G34" s="24">
        <f>3+2+1+2+2+4+1</f>
        <v>15</v>
      </c>
      <c r="H34" s="11" t="s">
        <v>51</v>
      </c>
      <c r="I34" s="7" t="s">
        <v>9</v>
      </c>
    </row>
    <row r="35" spans="1:9" ht="23.45" customHeight="1">
      <c r="A35" s="5">
        <v>43740</v>
      </c>
      <c r="B35" s="5">
        <v>43742</v>
      </c>
      <c r="C35" s="6" t="s">
        <v>49</v>
      </c>
      <c r="D35" s="7" t="s">
        <v>53</v>
      </c>
      <c r="E35" s="17" t="s">
        <v>106</v>
      </c>
      <c r="F35" s="20">
        <v>4</v>
      </c>
      <c r="G35" s="24">
        <v>0</v>
      </c>
      <c r="H35" s="11" t="s">
        <v>51</v>
      </c>
      <c r="I35" s="7" t="s">
        <v>9</v>
      </c>
    </row>
    <row r="36" spans="1:9" ht="23.25" customHeight="1">
      <c r="A36" s="5">
        <v>43740</v>
      </c>
      <c r="B36" s="5">
        <v>43742</v>
      </c>
      <c r="C36" s="6" t="s">
        <v>49</v>
      </c>
      <c r="D36" s="7" t="s">
        <v>54</v>
      </c>
      <c r="E36" s="17" t="s">
        <v>94</v>
      </c>
      <c r="F36" s="20">
        <v>4</v>
      </c>
      <c r="G36" s="24">
        <f>2+2+3+2+4+6+5</f>
        <v>24</v>
      </c>
      <c r="H36" s="11" t="s">
        <v>51</v>
      </c>
      <c r="I36" s="7" t="s">
        <v>9</v>
      </c>
    </row>
    <row r="37" spans="1:9" ht="23.45" customHeight="1">
      <c r="A37" s="5">
        <v>43740</v>
      </c>
      <c r="B37" s="5">
        <v>43742</v>
      </c>
      <c r="C37" s="6" t="s">
        <v>49</v>
      </c>
      <c r="D37" s="7" t="s">
        <v>55</v>
      </c>
      <c r="E37" s="17" t="s">
        <v>106</v>
      </c>
      <c r="F37" s="20">
        <v>1</v>
      </c>
      <c r="G37" s="24">
        <v>0</v>
      </c>
      <c r="H37" s="11" t="s">
        <v>51</v>
      </c>
      <c r="I37" s="7" t="s">
        <v>9</v>
      </c>
    </row>
    <row r="38" spans="1:9" ht="23.25" customHeight="1">
      <c r="A38" s="5">
        <v>43740</v>
      </c>
      <c r="B38" s="5">
        <v>43742</v>
      </c>
      <c r="C38" s="6" t="s">
        <v>56</v>
      </c>
      <c r="D38" s="7" t="s">
        <v>57</v>
      </c>
      <c r="E38" s="17" t="s">
        <v>106</v>
      </c>
      <c r="F38" s="20">
        <v>2</v>
      </c>
      <c r="G38" s="24">
        <v>0</v>
      </c>
      <c r="H38" s="11" t="s">
        <v>58</v>
      </c>
      <c r="I38" s="7" t="s">
        <v>9</v>
      </c>
    </row>
    <row r="39" spans="1:9" ht="23.45" customHeight="1">
      <c r="A39" s="5">
        <v>43740</v>
      </c>
      <c r="B39" s="5">
        <v>43742</v>
      </c>
      <c r="C39" s="6" t="s">
        <v>56</v>
      </c>
      <c r="D39" s="17" t="s">
        <v>59</v>
      </c>
      <c r="E39" s="17" t="s">
        <v>93</v>
      </c>
      <c r="F39" s="20">
        <v>44</v>
      </c>
      <c r="G39" s="24">
        <v>0</v>
      </c>
      <c r="H39" s="7" t="s">
        <v>60</v>
      </c>
      <c r="I39" s="7" t="s">
        <v>9</v>
      </c>
    </row>
    <row r="40" spans="1:9" ht="23.45" customHeight="1">
      <c r="A40" s="5">
        <v>43740</v>
      </c>
      <c r="B40" s="5">
        <v>43742</v>
      </c>
      <c r="C40" s="6" t="s">
        <v>56</v>
      </c>
      <c r="D40" s="7" t="s">
        <v>61</v>
      </c>
      <c r="E40" s="17" t="s">
        <v>94</v>
      </c>
      <c r="F40" s="20">
        <v>37</v>
      </c>
      <c r="G40" s="24">
        <f>3+2+4+2+5+6+6</f>
        <v>28</v>
      </c>
      <c r="H40" s="7" t="s">
        <v>60</v>
      </c>
      <c r="I40" s="7" t="s">
        <v>9</v>
      </c>
    </row>
    <row r="41" spans="1:9" ht="23.45" customHeight="1">
      <c r="A41" s="5">
        <v>43740</v>
      </c>
      <c r="B41" s="5">
        <v>43742</v>
      </c>
      <c r="C41" s="6" t="s">
        <v>56</v>
      </c>
      <c r="D41" s="17" t="s">
        <v>62</v>
      </c>
      <c r="E41" s="17" t="s">
        <v>93</v>
      </c>
      <c r="F41" s="20">
        <v>35</v>
      </c>
      <c r="G41" s="24">
        <v>0</v>
      </c>
      <c r="H41" s="7" t="s">
        <v>60</v>
      </c>
      <c r="I41" s="7" t="s">
        <v>9</v>
      </c>
    </row>
    <row r="42" spans="1:9" ht="23.45" customHeight="1">
      <c r="A42" s="5">
        <v>43740</v>
      </c>
      <c r="B42" s="5">
        <v>43742</v>
      </c>
      <c r="C42" s="6" t="s">
        <v>56</v>
      </c>
      <c r="D42" s="17" t="s">
        <v>63</v>
      </c>
      <c r="E42" s="17" t="s">
        <v>93</v>
      </c>
      <c r="F42" s="20">
        <v>35</v>
      </c>
      <c r="G42" s="24">
        <v>0</v>
      </c>
      <c r="H42" s="7" t="s">
        <v>60</v>
      </c>
      <c r="I42" s="7" t="s">
        <v>9</v>
      </c>
    </row>
    <row r="43" spans="1:9" ht="23.45" customHeight="1">
      <c r="A43" s="5">
        <v>43740</v>
      </c>
      <c r="B43" s="5">
        <v>43745</v>
      </c>
      <c r="C43" s="6" t="s">
        <v>6</v>
      </c>
      <c r="D43" s="17" t="s">
        <v>64</v>
      </c>
      <c r="E43" s="17" t="s">
        <v>93</v>
      </c>
      <c r="F43" s="20">
        <v>35</v>
      </c>
      <c r="G43" s="24">
        <v>0</v>
      </c>
      <c r="H43" s="7" t="s">
        <v>60</v>
      </c>
      <c r="I43" s="7" t="s">
        <v>9</v>
      </c>
    </row>
    <row r="44" spans="1:9" ht="23.25" customHeight="1">
      <c r="A44" s="5">
        <v>43740</v>
      </c>
      <c r="B44" s="5">
        <v>43745</v>
      </c>
      <c r="C44" s="6" t="s">
        <v>6</v>
      </c>
      <c r="D44" s="7" t="s">
        <v>65</v>
      </c>
      <c r="E44" s="17" t="s">
        <v>94</v>
      </c>
      <c r="F44" s="21">
        <v>15</v>
      </c>
      <c r="G44" s="24">
        <f>2.5+3+2+2+3+3+2</f>
        <v>17.5</v>
      </c>
      <c r="H44" s="11" t="s">
        <v>66</v>
      </c>
      <c r="I44" s="7" t="s">
        <v>9</v>
      </c>
    </row>
    <row r="45" spans="1:9" ht="23.45" customHeight="1">
      <c r="A45" s="5">
        <v>43740</v>
      </c>
      <c r="B45" s="5">
        <v>43745</v>
      </c>
      <c r="C45" s="6" t="s">
        <v>6</v>
      </c>
      <c r="D45" s="7" t="s">
        <v>67</v>
      </c>
      <c r="E45" s="17" t="s">
        <v>94</v>
      </c>
      <c r="F45" s="21">
        <v>9</v>
      </c>
      <c r="G45" s="24">
        <f>2+0+2+1+3+2+2</f>
        <v>12</v>
      </c>
      <c r="H45" s="11" t="s">
        <v>66</v>
      </c>
      <c r="I45" s="7" t="s">
        <v>9</v>
      </c>
    </row>
    <row r="46" spans="1:9" ht="23.45" customHeight="1">
      <c r="A46" s="5">
        <v>43740</v>
      </c>
      <c r="B46" s="5">
        <v>43745</v>
      </c>
      <c r="C46" s="6" t="s">
        <v>6</v>
      </c>
      <c r="D46" s="7" t="s">
        <v>68</v>
      </c>
      <c r="E46" s="17" t="s">
        <v>106</v>
      </c>
      <c r="F46" s="21">
        <v>6</v>
      </c>
      <c r="G46" s="24">
        <v>0</v>
      </c>
      <c r="H46" s="11" t="s">
        <v>66</v>
      </c>
      <c r="I46" s="7" t="s">
        <v>9</v>
      </c>
    </row>
    <row r="47" spans="1:9" ht="23.45" customHeight="1">
      <c r="A47" s="5">
        <v>43740</v>
      </c>
      <c r="B47" s="5">
        <v>43745</v>
      </c>
      <c r="C47" s="6" t="s">
        <v>6</v>
      </c>
      <c r="D47" s="7" t="s">
        <v>69</v>
      </c>
      <c r="E47" s="17" t="s">
        <v>106</v>
      </c>
      <c r="F47" s="21">
        <v>5</v>
      </c>
      <c r="G47" s="24">
        <v>0</v>
      </c>
      <c r="H47" s="11" t="s">
        <v>66</v>
      </c>
      <c r="I47" s="7" t="s">
        <v>9</v>
      </c>
    </row>
    <row r="48" spans="1:9" ht="42.6" customHeight="1">
      <c r="A48" s="12">
        <v>43740</v>
      </c>
      <c r="B48" s="12">
        <v>43745</v>
      </c>
      <c r="C48" s="13" t="s">
        <v>14</v>
      </c>
      <c r="D48" s="7" t="s">
        <v>70</v>
      </c>
      <c r="E48" s="17" t="s">
        <v>94</v>
      </c>
      <c r="F48" s="21">
        <v>3</v>
      </c>
      <c r="G48" s="24">
        <f>3.6+2.6+2+1+2.4+3.6+2</f>
        <v>17.2</v>
      </c>
      <c r="H48" s="15" t="s">
        <v>66</v>
      </c>
      <c r="I48" s="14" t="s">
        <v>9</v>
      </c>
    </row>
    <row r="49" spans="1:9" ht="23.45" customHeight="1">
      <c r="A49" s="5">
        <v>43740</v>
      </c>
      <c r="B49" s="5">
        <v>43745</v>
      </c>
      <c r="C49" s="6" t="s">
        <v>14</v>
      </c>
      <c r="D49" s="7" t="s">
        <v>71</v>
      </c>
      <c r="E49" s="17" t="s">
        <v>94</v>
      </c>
      <c r="F49" s="22">
        <v>45</v>
      </c>
      <c r="G49" s="24">
        <f>4+5+2+1.75+4.6+4.5+0.4</f>
        <v>22.25</v>
      </c>
      <c r="H49" s="11" t="s">
        <v>72</v>
      </c>
      <c r="I49" s="7" t="s">
        <v>9</v>
      </c>
    </row>
    <row r="50" spans="1:9" ht="23.25" customHeight="1">
      <c r="A50" s="5">
        <v>43740</v>
      </c>
      <c r="B50" s="5">
        <v>43745</v>
      </c>
      <c r="C50" s="6" t="s">
        <v>14</v>
      </c>
      <c r="D50" s="7" t="s">
        <v>73</v>
      </c>
      <c r="E50" s="17" t="s">
        <v>94</v>
      </c>
      <c r="F50" s="22">
        <v>30</v>
      </c>
      <c r="G50" s="24">
        <f>1+1+0+0.5+1+2+1</f>
        <v>6.5</v>
      </c>
      <c r="H50" s="11" t="s">
        <v>72</v>
      </c>
      <c r="I50" s="7" t="s">
        <v>9</v>
      </c>
    </row>
    <row r="51" spans="1:9" ht="23.45" customHeight="1">
      <c r="A51" s="5">
        <v>43740</v>
      </c>
      <c r="B51" s="5">
        <v>43745</v>
      </c>
      <c r="C51" s="6" t="s">
        <v>14</v>
      </c>
      <c r="D51" s="7" t="s">
        <v>74</v>
      </c>
      <c r="E51" s="17" t="s">
        <v>94</v>
      </c>
      <c r="F51" s="22">
        <v>30</v>
      </c>
      <c r="G51" s="24">
        <f>4+4+3+2+6+8+7</f>
        <v>34</v>
      </c>
      <c r="H51" s="11" t="s">
        <v>72</v>
      </c>
      <c r="I51" s="7" t="s">
        <v>9</v>
      </c>
    </row>
    <row r="52" spans="1:9" ht="23.45" customHeight="1">
      <c r="A52" s="5">
        <v>43740</v>
      </c>
      <c r="B52" s="5">
        <v>43745</v>
      </c>
      <c r="C52" s="6" t="s">
        <v>14</v>
      </c>
      <c r="D52" s="7" t="s">
        <v>75</v>
      </c>
      <c r="E52" s="17" t="s">
        <v>94</v>
      </c>
      <c r="F52" s="22">
        <v>19</v>
      </c>
      <c r="G52" s="24">
        <f>3+5+3+1+4+4.3+1</f>
        <v>21.3</v>
      </c>
      <c r="H52" s="11" t="s">
        <v>72</v>
      </c>
      <c r="I52" s="7" t="s">
        <v>9</v>
      </c>
    </row>
    <row r="53" spans="1:9" ht="23.45" customHeight="1">
      <c r="A53" s="5">
        <v>43740</v>
      </c>
      <c r="B53" s="5">
        <v>43745</v>
      </c>
      <c r="C53" s="6" t="s">
        <v>21</v>
      </c>
      <c r="D53" s="7" t="s">
        <v>76</v>
      </c>
      <c r="E53" s="17" t="s">
        <v>106</v>
      </c>
      <c r="F53" s="22">
        <v>13</v>
      </c>
      <c r="G53" s="24">
        <v>0</v>
      </c>
      <c r="H53" s="11" t="s">
        <v>72</v>
      </c>
      <c r="I53" s="7" t="s">
        <v>9</v>
      </c>
    </row>
    <row r="54" spans="1:9" ht="35.1" customHeight="1">
      <c r="A54" s="12">
        <v>43740</v>
      </c>
      <c r="B54" s="12">
        <v>43745</v>
      </c>
      <c r="C54" s="13" t="s">
        <v>21</v>
      </c>
      <c r="D54" s="7" t="s">
        <v>77</v>
      </c>
      <c r="E54" s="17" t="s">
        <v>94</v>
      </c>
      <c r="F54" s="22">
        <v>45</v>
      </c>
      <c r="G54" s="24">
        <f>3+5+4+2+4+7+4</f>
        <v>29</v>
      </c>
      <c r="H54" s="14" t="s">
        <v>78</v>
      </c>
      <c r="I54" s="14" t="s">
        <v>9</v>
      </c>
    </row>
    <row r="55" spans="1:9" ht="23.45" customHeight="1">
      <c r="A55" s="5">
        <v>43740</v>
      </c>
      <c r="B55" s="5">
        <v>43745</v>
      </c>
      <c r="C55" s="6" t="s">
        <v>21</v>
      </c>
      <c r="D55" s="7" t="s">
        <v>79</v>
      </c>
      <c r="E55" s="17" t="s">
        <v>94</v>
      </c>
      <c r="F55" s="22">
        <v>33</v>
      </c>
      <c r="G55" s="24">
        <f>3+4+3+2+7+8+6</f>
        <v>33</v>
      </c>
      <c r="H55" s="7" t="s">
        <v>78</v>
      </c>
      <c r="I55" s="7" t="s">
        <v>9</v>
      </c>
    </row>
    <row r="56" spans="1:9" ht="23.25" customHeight="1">
      <c r="A56" s="5">
        <v>43740</v>
      </c>
      <c r="B56" s="5">
        <v>43745</v>
      </c>
      <c r="C56" s="6" t="s">
        <v>21</v>
      </c>
      <c r="D56" s="7" t="s">
        <v>80</v>
      </c>
      <c r="E56" s="17" t="s">
        <v>94</v>
      </c>
      <c r="F56" s="22">
        <v>33</v>
      </c>
      <c r="G56" s="24">
        <f>4+5+3+3+8+9+8</f>
        <v>40</v>
      </c>
      <c r="H56" s="7" t="s">
        <v>78</v>
      </c>
      <c r="I56" s="7" t="s">
        <v>9</v>
      </c>
    </row>
    <row r="57" spans="1:9" ht="23.45" customHeight="1">
      <c r="A57" s="5">
        <v>43740</v>
      </c>
      <c r="B57" s="5">
        <v>43745</v>
      </c>
      <c r="C57" s="6" t="s">
        <v>21</v>
      </c>
      <c r="D57" s="7" t="s">
        <v>81</v>
      </c>
      <c r="E57" s="17" t="s">
        <v>93</v>
      </c>
      <c r="F57" s="22">
        <v>32</v>
      </c>
      <c r="G57" s="24">
        <v>0</v>
      </c>
      <c r="H57" s="7" t="s">
        <v>78</v>
      </c>
      <c r="I57" s="7" t="s">
        <v>9</v>
      </c>
    </row>
    <row r="58" spans="1:9" ht="23.25" customHeight="1">
      <c r="A58" s="5">
        <v>43740</v>
      </c>
      <c r="B58" s="5">
        <v>43745</v>
      </c>
      <c r="C58" s="6" t="s">
        <v>28</v>
      </c>
      <c r="D58" s="7" t="s">
        <v>82</v>
      </c>
      <c r="E58" s="17" t="s">
        <v>93</v>
      </c>
      <c r="F58" s="22">
        <v>32</v>
      </c>
      <c r="G58" s="24">
        <v>0</v>
      </c>
      <c r="H58" s="7" t="s">
        <v>78</v>
      </c>
      <c r="I58" s="7" t="s">
        <v>9</v>
      </c>
    </row>
    <row r="59" spans="1:9" ht="23.45" customHeight="1">
      <c r="A59" s="5">
        <v>43740</v>
      </c>
      <c r="B59" s="5">
        <v>43745</v>
      </c>
      <c r="C59" s="6" t="s">
        <v>28</v>
      </c>
      <c r="D59" s="7" t="s">
        <v>83</v>
      </c>
      <c r="E59" s="17" t="s">
        <v>94</v>
      </c>
      <c r="F59" s="22">
        <v>44</v>
      </c>
      <c r="G59" s="24">
        <f>5+5+4+3+8+10+10</f>
        <v>45</v>
      </c>
      <c r="H59" s="7" t="s">
        <v>84</v>
      </c>
      <c r="I59" s="7" t="s">
        <v>9</v>
      </c>
    </row>
    <row r="60" spans="1:9" ht="23.45" customHeight="1">
      <c r="A60" s="5">
        <v>43740</v>
      </c>
      <c r="B60" s="5">
        <v>43745</v>
      </c>
      <c r="C60" s="6" t="s">
        <v>28</v>
      </c>
      <c r="D60" s="7" t="s">
        <v>85</v>
      </c>
      <c r="E60" s="17" t="s">
        <v>94</v>
      </c>
      <c r="F60" s="22">
        <v>43</v>
      </c>
      <c r="G60" s="24">
        <f>1+3+1+1+3+3+1</f>
        <v>13</v>
      </c>
      <c r="H60" s="7" t="s">
        <v>84</v>
      </c>
      <c r="I60" s="7" t="s">
        <v>9</v>
      </c>
    </row>
    <row r="61" spans="1:9" ht="23.25" customHeight="1">
      <c r="A61" s="5">
        <v>43740</v>
      </c>
      <c r="B61" s="5">
        <v>43745</v>
      </c>
      <c r="C61" s="6" t="s">
        <v>28</v>
      </c>
      <c r="D61" s="7" t="s">
        <v>86</v>
      </c>
      <c r="E61" s="17" t="s">
        <v>93</v>
      </c>
      <c r="F61" s="22">
        <v>40</v>
      </c>
      <c r="G61" s="24">
        <v>0</v>
      </c>
      <c r="H61" s="7" t="s">
        <v>84</v>
      </c>
      <c r="I61" s="7" t="s">
        <v>9</v>
      </c>
    </row>
    <row r="62" spans="1:9" ht="23.45" customHeight="1">
      <c r="A62" s="5">
        <v>43740</v>
      </c>
      <c r="B62" s="5">
        <v>43745</v>
      </c>
      <c r="C62" s="6" t="s">
        <v>28</v>
      </c>
      <c r="D62" s="7" t="s">
        <v>87</v>
      </c>
      <c r="E62" s="17" t="s">
        <v>94</v>
      </c>
      <c r="F62" s="22">
        <v>40</v>
      </c>
      <c r="G62" s="24">
        <f>4+4+4+2+7+7+8</f>
        <v>36</v>
      </c>
      <c r="H62" s="7" t="s">
        <v>84</v>
      </c>
      <c r="I62" s="7" t="s">
        <v>9</v>
      </c>
    </row>
    <row r="63" spans="1:9" ht="23.25" customHeight="1">
      <c r="A63" s="5">
        <v>43740</v>
      </c>
      <c r="B63" s="5">
        <v>43745</v>
      </c>
      <c r="C63" s="6" t="s">
        <v>28</v>
      </c>
      <c r="D63" s="7" t="s">
        <v>88</v>
      </c>
      <c r="E63" s="17" t="s">
        <v>93</v>
      </c>
      <c r="F63" s="22">
        <v>37</v>
      </c>
      <c r="G63" s="24">
        <v>0</v>
      </c>
      <c r="H63" s="7" t="s">
        <v>84</v>
      </c>
      <c r="I63" s="7" t="s">
        <v>9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57" orientation="landscape" horizontalDpi="0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A2" sqref="A2:XFD2"/>
    </sheetView>
  </sheetViews>
  <sheetFormatPr defaultRowHeight="12.75"/>
  <cols>
    <col min="1" max="1" width="18.1640625" customWidth="1"/>
    <col min="2" max="2" width="26.1640625" customWidth="1"/>
    <col min="3" max="3" width="14.6640625" customWidth="1"/>
    <col min="4" max="4" width="68.5" customWidth="1"/>
    <col min="5" max="5" width="17.1640625" bestFit="1" customWidth="1"/>
    <col min="6" max="6" width="19.6640625" customWidth="1"/>
    <col min="7" max="8" width="20.6640625" style="26" customWidth="1"/>
    <col min="9" max="9" width="38.33203125" customWidth="1"/>
    <col min="10" max="10" width="26.6640625" customWidth="1"/>
  </cols>
  <sheetData>
    <row r="1" spans="1:10">
      <c r="G1"/>
      <c r="H1"/>
    </row>
    <row r="2" spans="1:10" ht="51">
      <c r="A2" s="1" t="s">
        <v>0</v>
      </c>
      <c r="B2" s="1" t="s">
        <v>1</v>
      </c>
      <c r="C2" s="2" t="s">
        <v>2</v>
      </c>
      <c r="D2" s="3" t="s">
        <v>3</v>
      </c>
      <c r="E2" s="16" t="s">
        <v>90</v>
      </c>
      <c r="F2" s="16" t="s">
        <v>91</v>
      </c>
      <c r="G2" s="23" t="s">
        <v>92</v>
      </c>
      <c r="H2" s="23" t="s">
        <v>107</v>
      </c>
      <c r="I2" s="4" t="s">
        <v>4</v>
      </c>
      <c r="J2" s="4" t="s">
        <v>5</v>
      </c>
    </row>
    <row r="3" spans="1:10">
      <c r="A3" s="5">
        <v>43738</v>
      </c>
      <c r="B3" s="5">
        <v>43741</v>
      </c>
      <c r="C3" s="29" t="s">
        <v>96</v>
      </c>
      <c r="D3" s="30" t="s">
        <v>108</v>
      </c>
      <c r="E3" s="30" t="s">
        <v>94</v>
      </c>
      <c r="F3" s="37">
        <v>35</v>
      </c>
      <c r="G3" s="27">
        <f>5+5+4+3+8+10+10</f>
        <v>45</v>
      </c>
      <c r="H3" s="27">
        <f>SUM(F3:G3)</f>
        <v>80</v>
      </c>
      <c r="I3" s="30" t="s">
        <v>109</v>
      </c>
      <c r="J3" s="30" t="s">
        <v>110</v>
      </c>
    </row>
    <row r="4" spans="1:10">
      <c r="A4" s="5">
        <v>43738</v>
      </c>
      <c r="B4" s="5">
        <v>43741</v>
      </c>
      <c r="C4" s="29" t="s">
        <v>96</v>
      </c>
      <c r="D4" s="30" t="s">
        <v>112</v>
      </c>
      <c r="E4" s="30" t="s">
        <v>94</v>
      </c>
      <c r="F4" s="37">
        <v>21</v>
      </c>
      <c r="G4" s="27">
        <f>2.5+2+1.5+1.5+3+5+5</f>
        <v>20.5</v>
      </c>
      <c r="H4" s="27">
        <f>SUM(F4:G4)</f>
        <v>41.5</v>
      </c>
      <c r="I4" s="30" t="s">
        <v>109</v>
      </c>
      <c r="J4" s="30" t="s">
        <v>110</v>
      </c>
    </row>
    <row r="5" spans="1:10">
      <c r="A5" s="8">
        <v>43738</v>
      </c>
      <c r="B5" s="8">
        <v>43741</v>
      </c>
      <c r="C5" s="31" t="s">
        <v>96</v>
      </c>
      <c r="D5" s="32" t="s">
        <v>111</v>
      </c>
      <c r="E5" s="32" t="s">
        <v>94</v>
      </c>
      <c r="F5" s="37">
        <v>21</v>
      </c>
      <c r="G5" s="28">
        <f>1.5+1.5+2+0+2+2.5+2.5</f>
        <v>12</v>
      </c>
      <c r="H5" s="27">
        <f>SUM(F5:G5)</f>
        <v>33</v>
      </c>
      <c r="I5" s="32" t="s">
        <v>109</v>
      </c>
      <c r="J5" s="32" t="s">
        <v>110</v>
      </c>
    </row>
    <row r="6" spans="1:10">
      <c r="A6" s="5">
        <v>43738</v>
      </c>
      <c r="B6" s="5">
        <v>43741</v>
      </c>
      <c r="C6" s="29" t="s">
        <v>97</v>
      </c>
      <c r="D6" s="30" t="s">
        <v>115</v>
      </c>
      <c r="E6" s="30" t="s">
        <v>94</v>
      </c>
      <c r="F6" s="37">
        <v>30</v>
      </c>
      <c r="G6" s="27">
        <f>4+4+3+2+7+7+7</f>
        <v>34</v>
      </c>
      <c r="H6" s="27">
        <f>SUM(F6:G6)</f>
        <v>64</v>
      </c>
      <c r="I6" s="30" t="s">
        <v>114</v>
      </c>
      <c r="J6" s="30" t="s">
        <v>110</v>
      </c>
    </row>
    <row r="7" spans="1:10">
      <c r="A7" s="5">
        <v>43738</v>
      </c>
      <c r="B7" s="5">
        <v>43741</v>
      </c>
      <c r="C7" s="29" t="s">
        <v>97</v>
      </c>
      <c r="D7" s="30" t="s">
        <v>113</v>
      </c>
      <c r="E7" s="30" t="s">
        <v>94</v>
      </c>
      <c r="F7" s="37">
        <v>30</v>
      </c>
      <c r="G7" s="27">
        <f>1.5+1.5+1+0.8+3+3+3</f>
        <v>13.8</v>
      </c>
      <c r="H7" s="27">
        <f>SUM(F7:G7)</f>
        <v>43.8</v>
      </c>
      <c r="I7" s="30" t="s">
        <v>114</v>
      </c>
      <c r="J7" s="30" t="s">
        <v>110</v>
      </c>
    </row>
    <row r="8" spans="1:10">
      <c r="A8" s="5">
        <v>43738</v>
      </c>
      <c r="B8" s="5">
        <v>43741</v>
      </c>
      <c r="C8" s="29" t="s">
        <v>98</v>
      </c>
      <c r="D8" s="30" t="s">
        <v>116</v>
      </c>
      <c r="E8" s="30" t="s">
        <v>94</v>
      </c>
      <c r="F8" s="37">
        <v>32</v>
      </c>
      <c r="G8" s="27">
        <f>2.5+2.5+2+1+6+6+6</f>
        <v>26</v>
      </c>
      <c r="H8" s="27">
        <f>SUM(F8:G8)</f>
        <v>58</v>
      </c>
      <c r="I8" s="30" t="s">
        <v>117</v>
      </c>
      <c r="J8" s="30" t="s">
        <v>110</v>
      </c>
    </row>
    <row r="9" spans="1:10">
      <c r="A9" s="5">
        <v>43738</v>
      </c>
      <c r="B9" s="5">
        <v>43742</v>
      </c>
      <c r="C9" s="29" t="s">
        <v>99</v>
      </c>
      <c r="D9" s="30" t="s">
        <v>118</v>
      </c>
      <c r="E9" s="30" t="s">
        <v>94</v>
      </c>
      <c r="F9" s="37">
        <v>21</v>
      </c>
      <c r="G9" s="27">
        <f>0+3+3+2+5+6+6</f>
        <v>25</v>
      </c>
      <c r="H9" s="27">
        <f>SUM(F9:G9)</f>
        <v>46</v>
      </c>
      <c r="I9" s="33" t="s">
        <v>100</v>
      </c>
      <c r="J9" s="30" t="s">
        <v>110</v>
      </c>
    </row>
    <row r="10" spans="1:10">
      <c r="A10" s="5">
        <v>43740</v>
      </c>
      <c r="B10" s="5">
        <v>43742</v>
      </c>
      <c r="C10" s="29" t="s">
        <v>101</v>
      </c>
      <c r="D10" s="30" t="s">
        <v>120</v>
      </c>
      <c r="E10" s="30" t="s">
        <v>94</v>
      </c>
      <c r="F10" s="37">
        <v>10</v>
      </c>
      <c r="G10" s="27">
        <f>5+4+4+3+7+9+9</f>
        <v>41</v>
      </c>
      <c r="H10" s="27">
        <f>SUM(F10:G10)</f>
        <v>51</v>
      </c>
      <c r="I10" s="33" t="s">
        <v>102</v>
      </c>
      <c r="J10" s="30" t="s">
        <v>110</v>
      </c>
    </row>
    <row r="11" spans="1:10">
      <c r="A11" s="5">
        <v>43740</v>
      </c>
      <c r="B11" s="5">
        <v>43742</v>
      </c>
      <c r="C11" s="29" t="s">
        <v>101</v>
      </c>
      <c r="D11" s="30" t="s">
        <v>122</v>
      </c>
      <c r="E11" s="30" t="s">
        <v>94</v>
      </c>
      <c r="F11" s="37">
        <v>4</v>
      </c>
      <c r="G11" s="27">
        <f>2+2+3+2+4+6+5</f>
        <v>24</v>
      </c>
      <c r="H11" s="27">
        <f>SUM(F11:G11)</f>
        <v>28</v>
      </c>
      <c r="I11" s="33" t="s">
        <v>102</v>
      </c>
      <c r="J11" s="30" t="s">
        <v>110</v>
      </c>
    </row>
    <row r="12" spans="1:10" ht="25.5">
      <c r="A12" s="5">
        <v>43740</v>
      </c>
      <c r="B12" s="5">
        <v>43742</v>
      </c>
      <c r="C12" s="29" t="s">
        <v>103</v>
      </c>
      <c r="D12" s="30" t="s">
        <v>123</v>
      </c>
      <c r="E12" s="30" t="s">
        <v>94</v>
      </c>
      <c r="F12" s="37">
        <v>37</v>
      </c>
      <c r="G12" s="27">
        <f>3+2+4+2+5+6+6</f>
        <v>28</v>
      </c>
      <c r="H12" s="27">
        <f>SUM(F12:G12)</f>
        <v>65</v>
      </c>
      <c r="I12" s="30" t="s">
        <v>124</v>
      </c>
      <c r="J12" s="30" t="s">
        <v>110</v>
      </c>
    </row>
    <row r="13" spans="1:10">
      <c r="A13" s="5">
        <v>43740</v>
      </c>
      <c r="B13" s="5">
        <v>43745</v>
      </c>
      <c r="C13" s="29" t="s">
        <v>95</v>
      </c>
      <c r="D13" s="30" t="s">
        <v>125</v>
      </c>
      <c r="E13" s="30" t="s">
        <v>94</v>
      </c>
      <c r="F13" s="38">
        <v>15</v>
      </c>
      <c r="G13" s="27">
        <f>2.5+3+2+2+3+3+2</f>
        <v>17.5</v>
      </c>
      <c r="H13" s="27">
        <f>SUM(F13:G13)</f>
        <v>32.5</v>
      </c>
      <c r="I13" s="33" t="s">
        <v>104</v>
      </c>
      <c r="J13" s="30" t="s">
        <v>110</v>
      </c>
    </row>
    <row r="14" spans="1:10">
      <c r="A14" s="5">
        <v>43740</v>
      </c>
      <c r="B14" s="5">
        <v>43745</v>
      </c>
      <c r="C14" s="29" t="s">
        <v>95</v>
      </c>
      <c r="D14" s="30" t="s">
        <v>126</v>
      </c>
      <c r="E14" s="30" t="s">
        <v>94</v>
      </c>
      <c r="F14" s="38">
        <v>9</v>
      </c>
      <c r="G14" s="27">
        <f>2+0+2+1+3+2+2</f>
        <v>12</v>
      </c>
      <c r="H14" s="27">
        <f>SUM(F14:G14)</f>
        <v>21</v>
      </c>
      <c r="I14" s="33" t="s">
        <v>104</v>
      </c>
      <c r="J14" s="30" t="s">
        <v>110</v>
      </c>
    </row>
    <row r="15" spans="1:10">
      <c r="A15" s="12">
        <v>43740</v>
      </c>
      <c r="B15" s="12">
        <v>43745</v>
      </c>
      <c r="C15" s="34" t="s">
        <v>96</v>
      </c>
      <c r="D15" s="30" t="s">
        <v>127</v>
      </c>
      <c r="E15" s="30" t="s">
        <v>94</v>
      </c>
      <c r="F15" s="38">
        <v>3</v>
      </c>
      <c r="G15" s="27">
        <f>3.6+2.6+2+1+2.4+3.6+2</f>
        <v>17.2</v>
      </c>
      <c r="H15" s="27">
        <f>SUM(F15:G15)</f>
        <v>20.2</v>
      </c>
      <c r="I15" s="35" t="s">
        <v>104</v>
      </c>
      <c r="J15" s="36" t="s">
        <v>110</v>
      </c>
    </row>
    <row r="16" spans="1:10">
      <c r="A16" s="5">
        <v>43740</v>
      </c>
      <c r="B16" s="5">
        <v>43745</v>
      </c>
      <c r="C16" s="29" t="s">
        <v>96</v>
      </c>
      <c r="D16" s="30" t="s">
        <v>128</v>
      </c>
      <c r="E16" s="30" t="s">
        <v>94</v>
      </c>
      <c r="F16" s="39">
        <v>45</v>
      </c>
      <c r="G16" s="27">
        <f>4+5+2+1.75+4.6+4.5+0.4</f>
        <v>22.25</v>
      </c>
      <c r="H16" s="27">
        <f>SUM(F16:G16)</f>
        <v>67.25</v>
      </c>
      <c r="I16" s="33" t="s">
        <v>105</v>
      </c>
      <c r="J16" s="30" t="s">
        <v>110</v>
      </c>
    </row>
    <row r="17" spans="1:10">
      <c r="A17" s="5">
        <v>43740</v>
      </c>
      <c r="B17" s="5">
        <v>43745</v>
      </c>
      <c r="C17" s="29" t="s">
        <v>96</v>
      </c>
      <c r="D17" s="30" t="s">
        <v>130</v>
      </c>
      <c r="E17" s="30" t="s">
        <v>94</v>
      </c>
      <c r="F17" s="39">
        <v>30</v>
      </c>
      <c r="G17" s="27">
        <f>4+4+3+2+6+8+7</f>
        <v>34</v>
      </c>
      <c r="H17" s="27">
        <f>SUM(F17:G17)</f>
        <v>64</v>
      </c>
      <c r="I17" s="33" t="s">
        <v>105</v>
      </c>
      <c r="J17" s="30" t="s">
        <v>110</v>
      </c>
    </row>
    <row r="18" spans="1:10">
      <c r="A18" s="5">
        <v>43740</v>
      </c>
      <c r="B18" s="5">
        <v>43745</v>
      </c>
      <c r="C18" s="29" t="s">
        <v>96</v>
      </c>
      <c r="D18" s="30" t="s">
        <v>129</v>
      </c>
      <c r="E18" s="30" t="s">
        <v>94</v>
      </c>
      <c r="F18" s="39">
        <v>30</v>
      </c>
      <c r="G18" s="27">
        <f>1+1+0+0.5+1+2+1</f>
        <v>6.5</v>
      </c>
      <c r="H18" s="27">
        <f>SUM(F18:G18)</f>
        <v>36.5</v>
      </c>
      <c r="I18" s="33" t="s">
        <v>105</v>
      </c>
      <c r="J18" s="30" t="s">
        <v>110</v>
      </c>
    </row>
    <row r="19" spans="1:10">
      <c r="A19" s="5">
        <v>43740</v>
      </c>
      <c r="B19" s="5">
        <v>43745</v>
      </c>
      <c r="C19" s="29" t="s">
        <v>96</v>
      </c>
      <c r="D19" s="30" t="s">
        <v>131</v>
      </c>
      <c r="E19" s="30" t="s">
        <v>94</v>
      </c>
      <c r="F19" s="39">
        <v>19</v>
      </c>
      <c r="G19" s="27">
        <f>3+5+3+1+4+4.3+1</f>
        <v>21.3</v>
      </c>
      <c r="H19" s="27">
        <f>SUM(F19:G19)</f>
        <v>40.299999999999997</v>
      </c>
      <c r="I19" s="33" t="s">
        <v>105</v>
      </c>
      <c r="J19" s="30" t="s">
        <v>110</v>
      </c>
    </row>
    <row r="20" spans="1:10">
      <c r="A20" s="12">
        <v>43740</v>
      </c>
      <c r="B20" s="12">
        <v>43745</v>
      </c>
      <c r="C20" s="34" t="s">
        <v>97</v>
      </c>
      <c r="D20" s="30" t="s">
        <v>132</v>
      </c>
      <c r="E20" s="30" t="s">
        <v>94</v>
      </c>
      <c r="F20" s="39">
        <v>45</v>
      </c>
      <c r="G20" s="27">
        <f>3+5+4+2+4+7+4</f>
        <v>29</v>
      </c>
      <c r="H20" s="27">
        <f>SUM(F20:G20)</f>
        <v>74</v>
      </c>
      <c r="I20" s="36" t="s">
        <v>133</v>
      </c>
      <c r="J20" s="36" t="s">
        <v>110</v>
      </c>
    </row>
    <row r="21" spans="1:10">
      <c r="A21" s="5">
        <v>43740</v>
      </c>
      <c r="B21" s="5">
        <v>43745</v>
      </c>
      <c r="C21" s="29" t="s">
        <v>97</v>
      </c>
      <c r="D21" s="30" t="s">
        <v>135</v>
      </c>
      <c r="E21" s="30" t="s">
        <v>94</v>
      </c>
      <c r="F21" s="39">
        <v>33</v>
      </c>
      <c r="G21" s="27">
        <f>4+5+3+3+8+9+8</f>
        <v>40</v>
      </c>
      <c r="H21" s="27">
        <f>SUM(F21:G21)</f>
        <v>73</v>
      </c>
      <c r="I21" s="30" t="s">
        <v>133</v>
      </c>
      <c r="J21" s="30" t="s">
        <v>110</v>
      </c>
    </row>
    <row r="22" spans="1:10">
      <c r="A22" s="5">
        <v>43740</v>
      </c>
      <c r="B22" s="5">
        <v>43745</v>
      </c>
      <c r="C22" s="29" t="s">
        <v>97</v>
      </c>
      <c r="D22" s="30" t="s">
        <v>134</v>
      </c>
      <c r="E22" s="30" t="s">
        <v>94</v>
      </c>
      <c r="F22" s="39">
        <v>33</v>
      </c>
      <c r="G22" s="27">
        <f>3+4+3+2+7+8+6</f>
        <v>33</v>
      </c>
      <c r="H22" s="27">
        <f>SUM(F22:G22)</f>
        <v>66</v>
      </c>
      <c r="I22" s="30" t="s">
        <v>133</v>
      </c>
      <c r="J22" s="30" t="s">
        <v>110</v>
      </c>
    </row>
    <row r="23" spans="1:10">
      <c r="A23" s="5">
        <v>43740</v>
      </c>
      <c r="B23" s="5">
        <v>43745</v>
      </c>
      <c r="C23" s="29" t="s">
        <v>98</v>
      </c>
      <c r="D23" s="30" t="s">
        <v>136</v>
      </c>
      <c r="E23" s="30" t="s">
        <v>94</v>
      </c>
      <c r="F23" s="39">
        <v>44</v>
      </c>
      <c r="G23" s="27">
        <f>5+5+4+3+8+10+10</f>
        <v>45</v>
      </c>
      <c r="H23" s="27">
        <f>SUM(F23:G23)</f>
        <v>89</v>
      </c>
      <c r="I23" s="30" t="s">
        <v>137</v>
      </c>
      <c r="J23" s="30" t="s">
        <v>110</v>
      </c>
    </row>
    <row r="24" spans="1:10">
      <c r="A24" s="5">
        <v>43740</v>
      </c>
      <c r="B24" s="5">
        <v>43745</v>
      </c>
      <c r="C24" s="29" t="s">
        <v>98</v>
      </c>
      <c r="D24" s="30" t="s">
        <v>139</v>
      </c>
      <c r="E24" s="30" t="s">
        <v>94</v>
      </c>
      <c r="F24" s="39">
        <v>40</v>
      </c>
      <c r="G24" s="27">
        <f>4+4+4+2+7+7+8</f>
        <v>36</v>
      </c>
      <c r="H24" s="27">
        <f>SUM(F24:G24)</f>
        <v>76</v>
      </c>
      <c r="I24" s="30" t="s">
        <v>137</v>
      </c>
      <c r="J24" s="30" t="s">
        <v>110</v>
      </c>
    </row>
    <row r="25" spans="1:10">
      <c r="A25" s="5">
        <v>43740</v>
      </c>
      <c r="B25" s="5">
        <v>43745</v>
      </c>
      <c r="C25" s="29" t="s">
        <v>98</v>
      </c>
      <c r="D25" s="30" t="s">
        <v>138</v>
      </c>
      <c r="E25" s="30" t="s">
        <v>94</v>
      </c>
      <c r="F25" s="39">
        <v>43</v>
      </c>
      <c r="G25" s="27">
        <f>1+3+1+1+3+3+1</f>
        <v>13</v>
      </c>
      <c r="H25" s="27">
        <f>SUM(F25:G25)</f>
        <v>56</v>
      </c>
      <c r="I25" s="30" t="s">
        <v>137</v>
      </c>
      <c r="J25" s="30" t="s">
        <v>110</v>
      </c>
    </row>
  </sheetData>
  <pageMargins left="0.51181102362204722" right="0.51181102362204722" top="0.78740157480314965" bottom="0.78740157480314965" header="0.31496062992125984" footer="0.31496062992125984"/>
  <pageSetup paperSize="9" scale="5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workbookViewId="0">
      <selection activeCell="M7" sqref="M7"/>
    </sheetView>
  </sheetViews>
  <sheetFormatPr defaultRowHeight="12.75"/>
  <cols>
    <col min="1" max="1" width="14.83203125" bestFit="1" customWidth="1"/>
    <col min="2" max="2" width="23" bestFit="1" customWidth="1"/>
    <col min="3" max="3" width="11.33203125" customWidth="1"/>
    <col min="4" max="4" width="59.83203125" bestFit="1" customWidth="1"/>
    <col min="5" max="5" width="20.33203125" bestFit="1" customWidth="1"/>
    <col min="6" max="6" width="14.83203125" customWidth="1"/>
    <col min="7" max="7" width="10.5" bestFit="1" customWidth="1"/>
    <col min="8" max="8" width="42.6640625" customWidth="1"/>
    <col min="9" max="9" width="20.6640625" customWidth="1"/>
  </cols>
  <sheetData>
    <row r="1" spans="1:9" s="41" customFormat="1" ht="84.75" customHeight="1">
      <c r="A1" s="40" t="s">
        <v>0</v>
      </c>
      <c r="B1" s="40" t="s">
        <v>1</v>
      </c>
      <c r="C1" s="2" t="s">
        <v>2</v>
      </c>
      <c r="D1" s="3" t="s">
        <v>3</v>
      </c>
      <c r="E1" s="16" t="s">
        <v>90</v>
      </c>
      <c r="F1" s="16" t="s">
        <v>91</v>
      </c>
      <c r="G1" s="23" t="s">
        <v>92</v>
      </c>
      <c r="H1" s="4" t="s">
        <v>4</v>
      </c>
      <c r="I1" s="4" t="s">
        <v>5</v>
      </c>
    </row>
    <row r="2" spans="1:9" ht="23.25" customHeight="1">
      <c r="A2" s="5">
        <v>43738</v>
      </c>
      <c r="B2" s="5">
        <v>43741</v>
      </c>
      <c r="C2" s="6" t="s">
        <v>6</v>
      </c>
      <c r="D2" s="17" t="s">
        <v>7</v>
      </c>
      <c r="E2" s="17" t="s">
        <v>93</v>
      </c>
      <c r="F2" s="19">
        <v>45</v>
      </c>
      <c r="G2" s="24">
        <v>0</v>
      </c>
      <c r="H2" s="7" t="s">
        <v>8</v>
      </c>
      <c r="I2" s="7" t="s">
        <v>9</v>
      </c>
    </row>
    <row r="3" spans="1:9" ht="23.45" customHeight="1">
      <c r="A3" s="5">
        <v>43738</v>
      </c>
      <c r="B3" s="5">
        <v>43741</v>
      </c>
      <c r="C3" s="6" t="s">
        <v>6</v>
      </c>
      <c r="D3" s="17" t="s">
        <v>11</v>
      </c>
      <c r="E3" s="17" t="s">
        <v>93</v>
      </c>
      <c r="F3" s="19">
        <v>45</v>
      </c>
      <c r="G3" s="24">
        <v>0</v>
      </c>
      <c r="H3" s="7" t="s">
        <v>8</v>
      </c>
      <c r="I3" s="7" t="s">
        <v>9</v>
      </c>
    </row>
    <row r="4" spans="1:9" ht="23.45" customHeight="1">
      <c r="A4" s="5">
        <v>43738</v>
      </c>
      <c r="B4" s="5">
        <v>43741</v>
      </c>
      <c r="C4" s="6" t="s">
        <v>6</v>
      </c>
      <c r="D4" s="17" t="s">
        <v>12</v>
      </c>
      <c r="E4" s="17" t="s">
        <v>93</v>
      </c>
      <c r="F4" s="19">
        <v>40</v>
      </c>
      <c r="G4" s="24">
        <v>0</v>
      </c>
      <c r="H4" s="7" t="s">
        <v>8</v>
      </c>
      <c r="I4" s="7" t="s">
        <v>9</v>
      </c>
    </row>
    <row r="5" spans="1:9" ht="23.45" customHeight="1">
      <c r="A5" s="5">
        <v>43738</v>
      </c>
      <c r="B5" s="5">
        <v>43741</v>
      </c>
      <c r="C5" s="6" t="s">
        <v>6</v>
      </c>
      <c r="D5" s="17" t="s">
        <v>13</v>
      </c>
      <c r="E5" s="17" t="s">
        <v>93</v>
      </c>
      <c r="F5" s="19">
        <v>40</v>
      </c>
      <c r="G5" s="24">
        <v>0</v>
      </c>
      <c r="H5" s="7" t="s">
        <v>8</v>
      </c>
      <c r="I5" s="7" t="s">
        <v>9</v>
      </c>
    </row>
    <row r="6" spans="1:9" ht="23.25" customHeight="1">
      <c r="A6" s="5">
        <v>43738</v>
      </c>
      <c r="B6" s="5">
        <v>43741</v>
      </c>
      <c r="C6" s="6" t="s">
        <v>14</v>
      </c>
      <c r="D6" s="17" t="s">
        <v>17</v>
      </c>
      <c r="E6" s="17" t="s">
        <v>93</v>
      </c>
      <c r="F6" s="20">
        <v>24</v>
      </c>
      <c r="G6" s="24">
        <v>0</v>
      </c>
      <c r="H6" s="7" t="s">
        <v>16</v>
      </c>
      <c r="I6" s="7" t="s">
        <v>9</v>
      </c>
    </row>
    <row r="7" spans="1:9" ht="23.45" customHeight="1">
      <c r="A7" s="5">
        <v>43738</v>
      </c>
      <c r="B7" s="5">
        <v>43741</v>
      </c>
      <c r="C7" s="6" t="s">
        <v>21</v>
      </c>
      <c r="D7" s="17" t="s">
        <v>27</v>
      </c>
      <c r="E7" s="17" t="s">
        <v>93</v>
      </c>
      <c r="F7" s="20">
        <v>30</v>
      </c>
      <c r="G7" s="24">
        <v>0</v>
      </c>
      <c r="H7" s="7" t="s">
        <v>23</v>
      </c>
      <c r="I7" s="7" t="s">
        <v>9</v>
      </c>
    </row>
    <row r="8" spans="1:9" ht="23.25" customHeight="1">
      <c r="A8" s="5">
        <v>43738</v>
      </c>
      <c r="B8" s="5">
        <v>43741</v>
      </c>
      <c r="C8" s="6" t="s">
        <v>28</v>
      </c>
      <c r="D8" s="17" t="s">
        <v>29</v>
      </c>
      <c r="E8" s="17" t="s">
        <v>93</v>
      </c>
      <c r="F8" s="20">
        <v>32</v>
      </c>
      <c r="G8" s="24">
        <v>0</v>
      </c>
      <c r="H8" s="7" t="s">
        <v>30</v>
      </c>
      <c r="I8" s="7" t="s">
        <v>9</v>
      </c>
    </row>
    <row r="9" spans="1:9" ht="23.45" customHeight="1">
      <c r="A9" s="5">
        <v>43738</v>
      </c>
      <c r="B9" s="5">
        <v>43741</v>
      </c>
      <c r="C9" s="6" t="s">
        <v>28</v>
      </c>
      <c r="D9" s="17" t="s">
        <v>32</v>
      </c>
      <c r="E9" s="17" t="s">
        <v>93</v>
      </c>
      <c r="F9" s="20">
        <v>18</v>
      </c>
      <c r="G9" s="24">
        <v>0</v>
      </c>
      <c r="H9" s="7" t="s">
        <v>30</v>
      </c>
      <c r="I9" s="7" t="s">
        <v>9</v>
      </c>
    </row>
    <row r="10" spans="1:9" ht="23.45" customHeight="1">
      <c r="A10" s="5">
        <v>43738</v>
      </c>
      <c r="B10" s="5">
        <v>43742</v>
      </c>
      <c r="C10" s="6" t="s">
        <v>35</v>
      </c>
      <c r="D10" s="17" t="s">
        <v>38</v>
      </c>
      <c r="E10" s="17" t="s">
        <v>93</v>
      </c>
      <c r="F10" s="20">
        <v>17</v>
      </c>
      <c r="G10" s="24">
        <v>0</v>
      </c>
      <c r="H10" s="11" t="s">
        <v>37</v>
      </c>
      <c r="I10" s="7" t="s">
        <v>9</v>
      </c>
    </row>
    <row r="11" spans="1:9" ht="23.25" customHeight="1">
      <c r="A11" s="5">
        <v>43738</v>
      </c>
      <c r="B11" s="5">
        <v>43742</v>
      </c>
      <c r="C11" s="6" t="s">
        <v>42</v>
      </c>
      <c r="D11" s="17" t="s">
        <v>43</v>
      </c>
      <c r="E11" s="17" t="s">
        <v>93</v>
      </c>
      <c r="F11" s="20">
        <v>15</v>
      </c>
      <c r="G11" s="24">
        <v>0</v>
      </c>
      <c r="H11" s="7" t="s">
        <v>44</v>
      </c>
      <c r="I11" s="7" t="s">
        <v>9</v>
      </c>
    </row>
    <row r="12" spans="1:9" ht="23.45" customHeight="1">
      <c r="A12" s="5">
        <v>43740</v>
      </c>
      <c r="B12" s="5">
        <v>43742</v>
      </c>
      <c r="C12" s="6" t="s">
        <v>56</v>
      </c>
      <c r="D12" s="17" t="s">
        <v>59</v>
      </c>
      <c r="E12" s="17" t="s">
        <v>93</v>
      </c>
      <c r="F12" s="20">
        <v>44</v>
      </c>
      <c r="G12" s="24">
        <v>0</v>
      </c>
      <c r="H12" s="7" t="s">
        <v>60</v>
      </c>
      <c r="I12" s="7" t="s">
        <v>9</v>
      </c>
    </row>
    <row r="13" spans="1:9" ht="23.45" customHeight="1">
      <c r="A13" s="5">
        <v>43740</v>
      </c>
      <c r="B13" s="5">
        <v>43742</v>
      </c>
      <c r="C13" s="6" t="s">
        <v>56</v>
      </c>
      <c r="D13" s="17" t="s">
        <v>62</v>
      </c>
      <c r="E13" s="17" t="s">
        <v>93</v>
      </c>
      <c r="F13" s="20">
        <v>35</v>
      </c>
      <c r="G13" s="24">
        <v>0</v>
      </c>
      <c r="H13" s="7" t="s">
        <v>60</v>
      </c>
      <c r="I13" s="7" t="s">
        <v>9</v>
      </c>
    </row>
    <row r="14" spans="1:9" ht="23.45" customHeight="1">
      <c r="A14" s="5">
        <v>43740</v>
      </c>
      <c r="B14" s="5">
        <v>43742</v>
      </c>
      <c r="C14" s="6" t="s">
        <v>56</v>
      </c>
      <c r="D14" s="17" t="s">
        <v>63</v>
      </c>
      <c r="E14" s="17" t="s">
        <v>93</v>
      </c>
      <c r="F14" s="20">
        <v>35</v>
      </c>
      <c r="G14" s="24">
        <v>0</v>
      </c>
      <c r="H14" s="7" t="s">
        <v>60</v>
      </c>
      <c r="I14" s="7" t="s">
        <v>9</v>
      </c>
    </row>
    <row r="15" spans="1:9" ht="23.45" customHeight="1">
      <c r="A15" s="5">
        <v>43740</v>
      </c>
      <c r="B15" s="5">
        <v>43745</v>
      </c>
      <c r="C15" s="6" t="s">
        <v>6</v>
      </c>
      <c r="D15" s="17" t="s">
        <v>64</v>
      </c>
      <c r="E15" s="17" t="s">
        <v>93</v>
      </c>
      <c r="F15" s="20">
        <v>35</v>
      </c>
      <c r="G15" s="24">
        <v>0</v>
      </c>
      <c r="H15" s="7" t="s">
        <v>60</v>
      </c>
      <c r="I15" s="7" t="s">
        <v>9</v>
      </c>
    </row>
    <row r="16" spans="1:9" ht="23.45" customHeight="1">
      <c r="A16" s="5">
        <v>43740</v>
      </c>
      <c r="B16" s="5">
        <v>43745</v>
      </c>
      <c r="C16" s="6" t="s">
        <v>21</v>
      </c>
      <c r="D16" s="17" t="s">
        <v>81</v>
      </c>
      <c r="E16" s="17" t="s">
        <v>93</v>
      </c>
      <c r="F16" s="22">
        <v>32</v>
      </c>
      <c r="G16" s="24">
        <v>0</v>
      </c>
      <c r="H16" s="7" t="s">
        <v>78</v>
      </c>
      <c r="I16" s="7" t="s">
        <v>9</v>
      </c>
    </row>
    <row r="17" spans="1:9" ht="23.25" customHeight="1">
      <c r="A17" s="5">
        <v>43740</v>
      </c>
      <c r="B17" s="5">
        <v>43745</v>
      </c>
      <c r="C17" s="6" t="s">
        <v>28</v>
      </c>
      <c r="D17" s="7" t="s">
        <v>82</v>
      </c>
      <c r="E17" s="17" t="s">
        <v>93</v>
      </c>
      <c r="F17" s="22">
        <v>32</v>
      </c>
      <c r="G17" s="24">
        <v>0</v>
      </c>
      <c r="H17" s="7" t="s">
        <v>78</v>
      </c>
      <c r="I17" s="7" t="s">
        <v>9</v>
      </c>
    </row>
    <row r="18" spans="1:9" ht="23.25" customHeight="1">
      <c r="A18" s="5">
        <v>43740</v>
      </c>
      <c r="B18" s="5">
        <v>43745</v>
      </c>
      <c r="C18" s="6" t="s">
        <v>28</v>
      </c>
      <c r="D18" s="7" t="s">
        <v>86</v>
      </c>
      <c r="E18" s="17" t="s">
        <v>93</v>
      </c>
      <c r="F18" s="22">
        <v>40</v>
      </c>
      <c r="G18" s="24">
        <v>0</v>
      </c>
      <c r="H18" s="7" t="s">
        <v>84</v>
      </c>
      <c r="I18" s="7" t="s">
        <v>9</v>
      </c>
    </row>
    <row r="19" spans="1:9" ht="23.25" customHeight="1">
      <c r="A19" s="5">
        <v>43740</v>
      </c>
      <c r="B19" s="5">
        <v>43745</v>
      </c>
      <c r="C19" s="6" t="s">
        <v>28</v>
      </c>
      <c r="D19" s="7" t="s">
        <v>88</v>
      </c>
      <c r="E19" s="17" t="s">
        <v>93</v>
      </c>
      <c r="F19" s="22">
        <v>37</v>
      </c>
      <c r="G19" s="24">
        <v>0</v>
      </c>
      <c r="H19" s="7" t="s">
        <v>84</v>
      </c>
      <c r="I19" s="7" t="s">
        <v>9</v>
      </c>
    </row>
  </sheetData>
  <pageMargins left="0.51181102362204722" right="0.51181102362204722" top="0.78740157480314965" bottom="0.78740157480314965" header="0.31496062992125984" footer="0.31496062992125984"/>
  <pageSetup paperSize="9" scale="6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topLeftCell="B1" zoomScale="60" workbookViewId="0">
      <selection activeCell="M11" sqref="M11"/>
    </sheetView>
  </sheetViews>
  <sheetFormatPr defaultRowHeight="12.75"/>
  <cols>
    <col min="1" max="1" width="14.83203125" bestFit="1" customWidth="1"/>
    <col min="2" max="2" width="23" bestFit="1" customWidth="1"/>
    <col min="3" max="3" width="8.83203125" bestFit="1" customWidth="1"/>
    <col min="4" max="4" width="51.33203125" customWidth="1"/>
    <col min="5" max="5" width="20.33203125" bestFit="1" customWidth="1"/>
    <col min="6" max="6" width="13.1640625" bestFit="1" customWidth="1"/>
    <col min="7" max="7" width="15.83203125" bestFit="1" customWidth="1"/>
    <col min="8" max="8" width="38" customWidth="1"/>
    <col min="9" max="9" width="24.5" bestFit="1" customWidth="1"/>
  </cols>
  <sheetData>
    <row r="1" spans="1:9" ht="73.5" customHeight="1">
      <c r="A1" s="1" t="s">
        <v>0</v>
      </c>
      <c r="B1" s="1" t="s">
        <v>1</v>
      </c>
      <c r="C1" s="2" t="s">
        <v>2</v>
      </c>
      <c r="D1" s="3" t="s">
        <v>3</v>
      </c>
      <c r="E1" s="16" t="s">
        <v>90</v>
      </c>
      <c r="F1" s="16" t="s">
        <v>91</v>
      </c>
      <c r="G1" s="23" t="s">
        <v>92</v>
      </c>
      <c r="H1" s="4" t="s">
        <v>4</v>
      </c>
      <c r="I1" s="4" t="s">
        <v>5</v>
      </c>
    </row>
    <row r="2" spans="1:9" ht="27" customHeight="1">
      <c r="A2" s="5">
        <v>43738</v>
      </c>
      <c r="B2" s="5">
        <v>43741</v>
      </c>
      <c r="C2" s="6" t="s">
        <v>6</v>
      </c>
      <c r="D2" s="7" t="s">
        <v>10</v>
      </c>
      <c r="E2" s="17" t="s">
        <v>106</v>
      </c>
      <c r="F2" s="19">
        <v>45</v>
      </c>
      <c r="G2" s="24">
        <v>0</v>
      </c>
      <c r="H2" s="7" t="s">
        <v>8</v>
      </c>
      <c r="I2" s="7" t="s">
        <v>9</v>
      </c>
    </row>
    <row r="3" spans="1:9" ht="23.45" customHeight="1">
      <c r="A3" s="5">
        <v>43738</v>
      </c>
      <c r="B3" s="5">
        <v>43741</v>
      </c>
      <c r="C3" s="6" t="s">
        <v>14</v>
      </c>
      <c r="D3" s="7" t="s">
        <v>20</v>
      </c>
      <c r="E3" s="17" t="s">
        <v>106</v>
      </c>
      <c r="F3" s="20">
        <v>15</v>
      </c>
      <c r="G3" s="24">
        <v>0</v>
      </c>
      <c r="H3" s="7" t="s">
        <v>16</v>
      </c>
      <c r="I3" s="7" t="s">
        <v>9</v>
      </c>
    </row>
    <row r="4" spans="1:9" ht="23.45" customHeight="1">
      <c r="A4" s="5">
        <v>43738</v>
      </c>
      <c r="B4" s="5">
        <v>43741</v>
      </c>
      <c r="C4" s="6" t="s">
        <v>21</v>
      </c>
      <c r="D4" s="7" t="s">
        <v>22</v>
      </c>
      <c r="E4" s="17" t="s">
        <v>106</v>
      </c>
      <c r="F4" s="20">
        <v>33</v>
      </c>
      <c r="G4" s="24">
        <v>0</v>
      </c>
      <c r="H4" s="7" t="s">
        <v>23</v>
      </c>
      <c r="I4" s="7" t="s">
        <v>9</v>
      </c>
    </row>
    <row r="5" spans="1:9" ht="23.25" customHeight="1">
      <c r="A5" s="5">
        <v>43738</v>
      </c>
      <c r="B5" s="5">
        <v>43741</v>
      </c>
      <c r="C5" s="6" t="s">
        <v>21</v>
      </c>
      <c r="D5" s="7" t="s">
        <v>24</v>
      </c>
      <c r="E5" s="17" t="s">
        <v>106</v>
      </c>
      <c r="F5" s="20">
        <v>30</v>
      </c>
      <c r="G5" s="24">
        <v>0</v>
      </c>
      <c r="H5" s="7" t="s">
        <v>23</v>
      </c>
      <c r="I5" s="7" t="s">
        <v>9</v>
      </c>
    </row>
    <row r="6" spans="1:9" ht="23.45" customHeight="1">
      <c r="A6" s="5">
        <v>43738</v>
      </c>
      <c r="B6" s="5">
        <v>43741</v>
      </c>
      <c r="C6" s="6" t="s">
        <v>28</v>
      </c>
      <c r="D6" s="7" t="s">
        <v>33</v>
      </c>
      <c r="E6" s="17" t="s">
        <v>106</v>
      </c>
      <c r="F6" s="20">
        <v>16</v>
      </c>
      <c r="G6" s="24">
        <v>0</v>
      </c>
      <c r="H6" s="7" t="s">
        <v>30</v>
      </c>
      <c r="I6" s="7" t="s">
        <v>9</v>
      </c>
    </row>
    <row r="7" spans="1:9" ht="23.45" customHeight="1">
      <c r="A7" s="5">
        <v>43738</v>
      </c>
      <c r="B7" s="5">
        <v>43741</v>
      </c>
      <c r="C7" s="6" t="s">
        <v>28</v>
      </c>
      <c r="D7" s="7" t="s">
        <v>34</v>
      </c>
      <c r="E7" s="17" t="s">
        <v>106</v>
      </c>
      <c r="F7" s="20">
        <v>10</v>
      </c>
      <c r="G7" s="24">
        <v>0</v>
      </c>
      <c r="H7" s="7" t="s">
        <v>30</v>
      </c>
      <c r="I7" s="7" t="s">
        <v>9</v>
      </c>
    </row>
    <row r="8" spans="1:9" ht="23.25" customHeight="1">
      <c r="A8" s="5">
        <v>43738</v>
      </c>
      <c r="B8" s="5">
        <v>43742</v>
      </c>
      <c r="C8" s="6" t="s">
        <v>35</v>
      </c>
      <c r="D8" s="7" t="s">
        <v>39</v>
      </c>
      <c r="E8" s="17" t="s">
        <v>106</v>
      </c>
      <c r="F8" s="20">
        <v>16</v>
      </c>
      <c r="G8" s="24">
        <v>0</v>
      </c>
      <c r="H8" s="11" t="s">
        <v>37</v>
      </c>
      <c r="I8" s="7" t="s">
        <v>9</v>
      </c>
    </row>
    <row r="9" spans="1:9" ht="23.45" customHeight="1">
      <c r="A9" s="5">
        <v>43738</v>
      </c>
      <c r="B9" s="5">
        <v>43742</v>
      </c>
      <c r="C9" s="6" t="s">
        <v>35</v>
      </c>
      <c r="D9" s="7" t="s">
        <v>40</v>
      </c>
      <c r="E9" s="17" t="s">
        <v>106</v>
      </c>
      <c r="F9" s="20">
        <v>15</v>
      </c>
      <c r="G9" s="24">
        <v>0</v>
      </c>
      <c r="H9" s="11" t="s">
        <v>37</v>
      </c>
      <c r="I9" s="7" t="s">
        <v>9</v>
      </c>
    </row>
    <row r="10" spans="1:9" ht="35.1" customHeight="1">
      <c r="A10" s="12">
        <v>43738</v>
      </c>
      <c r="B10" s="12">
        <v>43742</v>
      </c>
      <c r="C10" s="13" t="s">
        <v>42</v>
      </c>
      <c r="D10" s="7" t="s">
        <v>45</v>
      </c>
      <c r="E10" s="17" t="s">
        <v>106</v>
      </c>
      <c r="F10" s="20">
        <v>12</v>
      </c>
      <c r="G10" s="24">
        <v>0</v>
      </c>
      <c r="H10" s="14" t="s">
        <v>44</v>
      </c>
      <c r="I10" s="14" t="s">
        <v>9</v>
      </c>
    </row>
    <row r="11" spans="1:9" ht="23.25" customHeight="1">
      <c r="A11" s="5">
        <v>43738</v>
      </c>
      <c r="B11" s="5">
        <v>43742</v>
      </c>
      <c r="C11" s="6" t="s">
        <v>42</v>
      </c>
      <c r="D11" s="7" t="s">
        <v>46</v>
      </c>
      <c r="E11" s="17" t="s">
        <v>106</v>
      </c>
      <c r="F11" s="20">
        <v>4</v>
      </c>
      <c r="G11" s="24">
        <v>0</v>
      </c>
      <c r="H11" s="7" t="s">
        <v>44</v>
      </c>
      <c r="I11" s="7" t="s">
        <v>9</v>
      </c>
    </row>
    <row r="12" spans="1:9" ht="23.1" customHeight="1">
      <c r="A12" s="8">
        <v>43738</v>
      </c>
      <c r="B12" s="8">
        <v>43742</v>
      </c>
      <c r="C12" s="9" t="s">
        <v>42</v>
      </c>
      <c r="D12" s="10" t="s">
        <v>47</v>
      </c>
      <c r="E12" s="17" t="s">
        <v>106</v>
      </c>
      <c r="F12" s="20">
        <v>3</v>
      </c>
      <c r="G12" s="25">
        <v>0</v>
      </c>
      <c r="H12" s="10" t="s">
        <v>44</v>
      </c>
      <c r="I12" s="10" t="s">
        <v>9</v>
      </c>
    </row>
    <row r="13" spans="1:9" ht="23.45" customHeight="1">
      <c r="A13" s="5">
        <v>43738</v>
      </c>
      <c r="B13" s="5">
        <v>43742</v>
      </c>
      <c r="C13" s="6" t="s">
        <v>42</v>
      </c>
      <c r="D13" s="7" t="s">
        <v>48</v>
      </c>
      <c r="E13" s="17" t="s">
        <v>106</v>
      </c>
      <c r="F13" s="20">
        <v>3</v>
      </c>
      <c r="G13" s="24">
        <v>0</v>
      </c>
      <c r="H13" s="7" t="s">
        <v>44</v>
      </c>
      <c r="I13" s="7" t="s">
        <v>9</v>
      </c>
    </row>
    <row r="14" spans="1:9" ht="23.45" customHeight="1">
      <c r="A14" s="5">
        <v>43740</v>
      </c>
      <c r="B14" s="5">
        <v>43742</v>
      </c>
      <c r="C14" s="6" t="s">
        <v>49</v>
      </c>
      <c r="D14" s="7" t="s">
        <v>53</v>
      </c>
      <c r="E14" s="17" t="s">
        <v>106</v>
      </c>
      <c r="F14" s="20">
        <v>4</v>
      </c>
      <c r="G14" s="24">
        <v>0</v>
      </c>
      <c r="H14" s="11" t="s">
        <v>51</v>
      </c>
      <c r="I14" s="7" t="s">
        <v>9</v>
      </c>
    </row>
    <row r="15" spans="1:9" ht="23.45" customHeight="1">
      <c r="A15" s="5">
        <v>43740</v>
      </c>
      <c r="B15" s="5">
        <v>43742</v>
      </c>
      <c r="C15" s="6" t="s">
        <v>49</v>
      </c>
      <c r="D15" s="7" t="s">
        <v>55</v>
      </c>
      <c r="E15" s="17" t="s">
        <v>106</v>
      </c>
      <c r="F15" s="20">
        <v>1</v>
      </c>
      <c r="G15" s="24">
        <v>0</v>
      </c>
      <c r="H15" s="11" t="s">
        <v>51</v>
      </c>
      <c r="I15" s="7" t="s">
        <v>9</v>
      </c>
    </row>
    <row r="16" spans="1:9" ht="23.25" customHeight="1">
      <c r="A16" s="5">
        <v>43740</v>
      </c>
      <c r="B16" s="5">
        <v>43742</v>
      </c>
      <c r="C16" s="6" t="s">
        <v>56</v>
      </c>
      <c r="D16" s="7" t="s">
        <v>57</v>
      </c>
      <c r="E16" s="17" t="s">
        <v>106</v>
      </c>
      <c r="F16" s="20">
        <v>2</v>
      </c>
      <c r="G16" s="24">
        <v>0</v>
      </c>
      <c r="H16" s="11" t="s">
        <v>58</v>
      </c>
      <c r="I16" s="7" t="s">
        <v>9</v>
      </c>
    </row>
    <row r="17" spans="1:9" ht="23.45" customHeight="1">
      <c r="A17" s="5">
        <v>43740</v>
      </c>
      <c r="B17" s="5">
        <v>43745</v>
      </c>
      <c r="C17" s="6" t="s">
        <v>6</v>
      </c>
      <c r="D17" s="7" t="s">
        <v>68</v>
      </c>
      <c r="E17" s="17" t="s">
        <v>106</v>
      </c>
      <c r="F17" s="21">
        <v>6</v>
      </c>
      <c r="G17" s="24">
        <v>0</v>
      </c>
      <c r="H17" s="11" t="s">
        <v>66</v>
      </c>
      <c r="I17" s="7" t="s">
        <v>9</v>
      </c>
    </row>
    <row r="18" spans="1:9" ht="23.45" customHeight="1">
      <c r="A18" s="5">
        <v>43740</v>
      </c>
      <c r="B18" s="5">
        <v>43745</v>
      </c>
      <c r="C18" s="6" t="s">
        <v>6</v>
      </c>
      <c r="D18" s="7" t="s">
        <v>69</v>
      </c>
      <c r="E18" s="17" t="s">
        <v>106</v>
      </c>
      <c r="F18" s="21">
        <v>5</v>
      </c>
      <c r="G18" s="24">
        <v>0</v>
      </c>
      <c r="H18" s="11" t="s">
        <v>66</v>
      </c>
      <c r="I18" s="7" t="s">
        <v>9</v>
      </c>
    </row>
    <row r="19" spans="1:9" ht="23.45" customHeight="1">
      <c r="A19" s="5">
        <v>43740</v>
      </c>
      <c r="B19" s="5">
        <v>43745</v>
      </c>
      <c r="C19" s="6" t="s">
        <v>21</v>
      </c>
      <c r="D19" s="7" t="s">
        <v>76</v>
      </c>
      <c r="E19" s="17" t="s">
        <v>106</v>
      </c>
      <c r="F19" s="22">
        <v>13</v>
      </c>
      <c r="G19" s="24">
        <v>0</v>
      </c>
      <c r="H19" s="11" t="s">
        <v>72</v>
      </c>
      <c r="I19" s="7" t="s">
        <v>9</v>
      </c>
    </row>
  </sheetData>
  <pageMargins left="0.51181102362204722" right="0.51181102362204722" top="0.78740157480314965" bottom="0.78740157480314965" header="0.31496062992125984" footer="0.31496062992125984"/>
  <pageSetup paperSize="9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"/>
  <sheetViews>
    <sheetView workbookViewId="0">
      <selection activeCell="E4" sqref="E4"/>
    </sheetView>
  </sheetViews>
  <sheetFormatPr defaultRowHeight="12.75"/>
  <cols>
    <col min="1" max="1" width="14.83203125" bestFit="1" customWidth="1"/>
    <col min="2" max="2" width="23" bestFit="1" customWidth="1"/>
    <col min="3" max="3" width="6.5" bestFit="1" customWidth="1"/>
    <col min="4" max="4" width="47.33203125" bestFit="1" customWidth="1"/>
    <col min="5" max="5" width="19.5" customWidth="1"/>
    <col min="6" max="7" width="10.5" bestFit="1" customWidth="1"/>
    <col min="8" max="8" width="8.6640625" bestFit="1" customWidth="1"/>
    <col min="9" max="9" width="20.1640625" customWidth="1"/>
    <col min="10" max="10" width="24.6640625" bestFit="1" customWidth="1"/>
  </cols>
  <sheetData>
    <row r="2" spans="1:10" ht="51">
      <c r="A2" s="1" t="s">
        <v>0</v>
      </c>
      <c r="B2" s="1" t="s">
        <v>1</v>
      </c>
      <c r="C2" s="2" t="s">
        <v>2</v>
      </c>
      <c r="D2" s="3" t="s">
        <v>3</v>
      </c>
      <c r="E2" s="16" t="s">
        <v>90</v>
      </c>
      <c r="F2" s="16" t="s">
        <v>91</v>
      </c>
      <c r="G2" s="23" t="s">
        <v>92</v>
      </c>
      <c r="H2" s="23" t="s">
        <v>107</v>
      </c>
      <c r="I2" s="4" t="s">
        <v>4</v>
      </c>
      <c r="J2" s="4" t="s">
        <v>5</v>
      </c>
    </row>
    <row r="3" spans="1:10" ht="25.5">
      <c r="A3" s="5">
        <v>43738</v>
      </c>
      <c r="B3" s="5">
        <v>43742</v>
      </c>
      <c r="C3" s="29" t="s">
        <v>99</v>
      </c>
      <c r="D3" s="30" t="s">
        <v>119</v>
      </c>
      <c r="E3" s="30" t="s">
        <v>140</v>
      </c>
      <c r="F3" s="37">
        <v>15</v>
      </c>
      <c r="G3" s="27">
        <f>0+1+1+1+2+0+0</f>
        <v>5</v>
      </c>
      <c r="H3" s="27">
        <f>SUM(F3:G3)</f>
        <v>20</v>
      </c>
      <c r="I3" s="33" t="s">
        <v>100</v>
      </c>
      <c r="J3" s="30" t="s">
        <v>110</v>
      </c>
    </row>
    <row r="4" spans="1:10" ht="25.5">
      <c r="A4" s="5">
        <v>43740</v>
      </c>
      <c r="B4" s="5">
        <v>43742</v>
      </c>
      <c r="C4" s="29" t="s">
        <v>101</v>
      </c>
      <c r="D4" s="30" t="s">
        <v>121</v>
      </c>
      <c r="E4" s="30" t="s">
        <v>140</v>
      </c>
      <c r="F4" s="37">
        <v>5</v>
      </c>
      <c r="G4" s="27">
        <f>3+2+1+2+2+4+1</f>
        <v>15</v>
      </c>
      <c r="H4" s="27">
        <f>SUM(F4:G4)</f>
        <v>20</v>
      </c>
      <c r="I4" s="33" t="s">
        <v>102</v>
      </c>
      <c r="J4" s="30" t="s">
        <v>110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RESULTADO</vt:lpstr>
      <vt:lpstr>APROVADOS</vt:lpstr>
      <vt:lpstr>DESCLASSIFICADO</vt:lpstr>
      <vt:lpstr>NÃO COMPARECEU</vt:lpstr>
      <vt:lpstr>REPROVADOS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1ª Convocação de candidatos para entrevista - Edital 003 2019 ARJ 2</dc:title>
  <dc:subject>1ª Convocação de candidatos para entrevista - Edital 003 2019 ARJ 2</dc:subject>
  <dc:creator>kleiton.recep</dc:creator>
  <cp:keywords>1ª Convocação de candidatos para entrevista - Edital 003 2019 ARJ 2</cp:keywords>
  <cp:lastModifiedBy>Usuário do Windows</cp:lastModifiedBy>
  <cp:lastPrinted>2019-10-09T18:23:28Z</cp:lastPrinted>
  <dcterms:created xsi:type="dcterms:W3CDTF">2019-10-08T15:21:01Z</dcterms:created>
  <dcterms:modified xsi:type="dcterms:W3CDTF">2019-10-10T12:56:58Z</dcterms:modified>
</cp:coreProperties>
</file>